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0" windowWidth="19320" windowHeight="12405" tabRatio="886"/>
  </bookViews>
  <sheets>
    <sheet name="Пр2 Паспорт МП" sheetId="14" r:id="rId1"/>
    <sheet name="Пр3. Пок. МП" sheetId="5" r:id="rId2"/>
    <sheet name="Пр5. Фин. ОМСУ" sheetId="18" r:id="rId3"/>
    <sheet name="Пр7. Фин.МП" sheetId="3" r:id="rId4"/>
    <sheet name="Пр9. ОМ" sheetId="4" r:id="rId5"/>
    <sheet name="Пр14. План" sheetId="8" r:id="rId6"/>
  </sheets>
  <definedNames>
    <definedName name="_xlnm._FilterDatabase" localSheetId="5" hidden="1">'Пр14. План'!$A$5:$L$138</definedName>
    <definedName name="_xlnm.Print_Titles" localSheetId="5">'Пр14. План'!$5:$6</definedName>
    <definedName name="_xlnm.Print_Titles" localSheetId="3">'Пр7. Фин.МП'!$3:$4</definedName>
    <definedName name="_xlnm.Print_Area" localSheetId="5">'Пр14. План'!$A$1:$L$138</definedName>
    <definedName name="_xlnm.Print_Area" localSheetId="1">'Пр3. Пок. МП'!$A$1:$N$21</definedName>
  </definedNames>
  <calcPr calcId="125725"/>
</workbook>
</file>

<file path=xl/calcChain.xml><?xml version="1.0" encoding="utf-8"?>
<calcChain xmlns="http://schemas.openxmlformats.org/spreadsheetml/2006/main">
  <c r="F39" i="8"/>
  <c r="G39"/>
  <c r="H39"/>
  <c r="I39"/>
  <c r="F40"/>
  <c r="G40"/>
  <c r="H40"/>
  <c r="I40"/>
  <c r="F41"/>
  <c r="G41"/>
  <c r="H41"/>
  <c r="I41"/>
  <c r="F42"/>
  <c r="G42"/>
  <c r="H42"/>
  <c r="I42"/>
  <c r="E40"/>
  <c r="E41"/>
  <c r="E42"/>
  <c r="E39"/>
  <c r="E53"/>
  <c r="E54"/>
  <c r="E52"/>
  <c r="G51"/>
  <c r="H51"/>
  <c r="I51"/>
  <c r="F51"/>
  <c r="D16" i="3"/>
  <c r="E16"/>
  <c r="F16"/>
  <c r="D17"/>
  <c r="E17"/>
  <c r="F17"/>
  <c r="D19"/>
  <c r="E19"/>
  <c r="F19"/>
  <c r="C16"/>
  <c r="C17"/>
  <c r="C19"/>
  <c r="E11"/>
  <c r="F11"/>
  <c r="D12"/>
  <c r="E12"/>
  <c r="F12"/>
  <c r="D14"/>
  <c r="E14"/>
  <c r="F14"/>
  <c r="C12"/>
  <c r="C14"/>
  <c r="D46"/>
  <c r="E46"/>
  <c r="F46"/>
  <c r="D47"/>
  <c r="E47"/>
  <c r="F47"/>
  <c r="D49"/>
  <c r="E49"/>
  <c r="F49"/>
  <c r="C46"/>
  <c r="C47"/>
  <c r="C49"/>
  <c r="C52"/>
  <c r="C51"/>
  <c r="C57"/>
  <c r="C59"/>
  <c r="C56"/>
  <c r="F58"/>
  <c r="F55" s="1"/>
  <c r="E58"/>
  <c r="E55" s="1"/>
  <c r="D58"/>
  <c r="F53"/>
  <c r="F48" s="1"/>
  <c r="E53"/>
  <c r="E50" s="1"/>
  <c r="D53"/>
  <c r="F115" i="8"/>
  <c r="G115"/>
  <c r="I115"/>
  <c r="F116"/>
  <c r="G116"/>
  <c r="H116"/>
  <c r="I116"/>
  <c r="F117"/>
  <c r="G117"/>
  <c r="H117"/>
  <c r="I117"/>
  <c r="F118"/>
  <c r="G118"/>
  <c r="H118"/>
  <c r="I118"/>
  <c r="E117"/>
  <c r="E118"/>
  <c r="F92"/>
  <c r="G92"/>
  <c r="H92"/>
  <c r="H54" i="4" s="1"/>
  <c r="I92" i="8"/>
  <c r="F93"/>
  <c r="G93"/>
  <c r="H93"/>
  <c r="I93"/>
  <c r="F94"/>
  <c r="G94"/>
  <c r="H94"/>
  <c r="I94"/>
  <c r="E109"/>
  <c r="E110"/>
  <c r="E108"/>
  <c r="E107" s="1"/>
  <c r="F107"/>
  <c r="G107"/>
  <c r="H107"/>
  <c r="I107"/>
  <c r="C42" i="3"/>
  <c r="C44"/>
  <c r="C41"/>
  <c r="F43"/>
  <c r="F40" s="1"/>
  <c r="E43"/>
  <c r="E40" s="1"/>
  <c r="D43"/>
  <c r="C43" s="1"/>
  <c r="C40" s="1"/>
  <c r="F72" i="8"/>
  <c r="G72"/>
  <c r="H72"/>
  <c r="I72"/>
  <c r="F73"/>
  <c r="G73"/>
  <c r="H73"/>
  <c r="I73"/>
  <c r="F74"/>
  <c r="G74"/>
  <c r="H74"/>
  <c r="I74"/>
  <c r="E81"/>
  <c r="E82"/>
  <c r="E80"/>
  <c r="E79" s="1"/>
  <c r="F79"/>
  <c r="G79"/>
  <c r="H79"/>
  <c r="I79"/>
  <c r="F28" i="3"/>
  <c r="F25" s="1"/>
  <c r="E28"/>
  <c r="E13" s="1"/>
  <c r="D28"/>
  <c r="C28" s="1"/>
  <c r="E21"/>
  <c r="F21"/>
  <c r="D22"/>
  <c r="E22"/>
  <c r="F22"/>
  <c r="D24"/>
  <c r="E24"/>
  <c r="F24"/>
  <c r="C32"/>
  <c r="C34"/>
  <c r="C31"/>
  <c r="F33"/>
  <c r="F30" s="1"/>
  <c r="E33"/>
  <c r="E30" s="1"/>
  <c r="E15" s="1"/>
  <c r="D33"/>
  <c r="C27"/>
  <c r="C22" s="1"/>
  <c r="C7" s="1"/>
  <c r="C29"/>
  <c r="C24" s="1"/>
  <c r="C9" s="1"/>
  <c r="F30" i="4"/>
  <c r="F26" s="1"/>
  <c r="G30"/>
  <c r="G26" s="1"/>
  <c r="H30"/>
  <c r="H26" s="1"/>
  <c r="I30"/>
  <c r="I26" s="1"/>
  <c r="F31"/>
  <c r="F27" s="1"/>
  <c r="G31"/>
  <c r="G27" s="1"/>
  <c r="H31"/>
  <c r="H27" s="1"/>
  <c r="I31"/>
  <c r="I27" s="1"/>
  <c r="F32"/>
  <c r="F28" s="1"/>
  <c r="G32"/>
  <c r="G28" s="1"/>
  <c r="H32"/>
  <c r="H28" s="1"/>
  <c r="I32"/>
  <c r="I28" s="1"/>
  <c r="F56" i="8"/>
  <c r="G56"/>
  <c r="H56"/>
  <c r="I56"/>
  <c r="F57"/>
  <c r="G57"/>
  <c r="H57"/>
  <c r="I57"/>
  <c r="F58"/>
  <c r="G58"/>
  <c r="H58"/>
  <c r="I58"/>
  <c r="E61"/>
  <c r="E31" i="4" s="1"/>
  <c r="E27" s="1"/>
  <c r="E62" i="8"/>
  <c r="E32" i="4" s="1"/>
  <c r="E28" s="1"/>
  <c r="E60" i="8"/>
  <c r="E59" s="1"/>
  <c r="E29" i="4" s="1"/>
  <c r="E25" s="1"/>
  <c r="F59" i="8"/>
  <c r="F29" i="4" s="1"/>
  <c r="F25" s="1"/>
  <c r="G59" i="8"/>
  <c r="G29" i="4" s="1"/>
  <c r="G25" s="1"/>
  <c r="H59" i="8"/>
  <c r="H29" i="4" s="1"/>
  <c r="H25" s="1"/>
  <c r="I59" i="8"/>
  <c r="I29" i="4" s="1"/>
  <c r="I25" s="1"/>
  <c r="H112" i="8"/>
  <c r="H58" i="4" s="1"/>
  <c r="F112" i="8"/>
  <c r="G112"/>
  <c r="I112"/>
  <c r="F113"/>
  <c r="G113"/>
  <c r="H113"/>
  <c r="I113"/>
  <c r="F114"/>
  <c r="G114"/>
  <c r="H114"/>
  <c r="I114"/>
  <c r="E6" i="3"/>
  <c r="F6"/>
  <c r="D7"/>
  <c r="E7"/>
  <c r="F7"/>
  <c r="D9"/>
  <c r="E9"/>
  <c r="F9"/>
  <c r="D35"/>
  <c r="C9" i="18" s="1"/>
  <c r="C10" s="1"/>
  <c r="E35" i="3"/>
  <c r="D9" i="18" s="1"/>
  <c r="D10" s="1"/>
  <c r="F35" i="3"/>
  <c r="E9" i="18" s="1"/>
  <c r="E10" s="1"/>
  <c r="C38" i="3"/>
  <c r="C35" s="1"/>
  <c r="B9" i="18" s="1"/>
  <c r="B10" s="1"/>
  <c r="F58" i="4"/>
  <c r="G58"/>
  <c r="I58"/>
  <c r="F59"/>
  <c r="G59"/>
  <c r="H59"/>
  <c r="I59"/>
  <c r="F60"/>
  <c r="G60"/>
  <c r="H60"/>
  <c r="I60"/>
  <c r="F62"/>
  <c r="G62"/>
  <c r="H62"/>
  <c r="I62"/>
  <c r="F63"/>
  <c r="G63"/>
  <c r="H63"/>
  <c r="I63"/>
  <c r="F64"/>
  <c r="G64"/>
  <c r="H64"/>
  <c r="I64"/>
  <c r="F54"/>
  <c r="G54"/>
  <c r="I54"/>
  <c r="F55"/>
  <c r="G55"/>
  <c r="H55"/>
  <c r="I55"/>
  <c r="F56"/>
  <c r="G56"/>
  <c r="H56"/>
  <c r="I56"/>
  <c r="F42"/>
  <c r="G42"/>
  <c r="I42"/>
  <c r="F43"/>
  <c r="G43"/>
  <c r="H43"/>
  <c r="I43"/>
  <c r="F44"/>
  <c r="G44"/>
  <c r="H44"/>
  <c r="I44"/>
  <c r="F20" i="8"/>
  <c r="F16" s="1"/>
  <c r="G20"/>
  <c r="G14" i="4" s="1"/>
  <c r="G10" s="1"/>
  <c r="H20" i="8"/>
  <c r="H16" s="1"/>
  <c r="I20"/>
  <c r="I14" i="4" s="1"/>
  <c r="I10" s="1"/>
  <c r="F21" i="8"/>
  <c r="F15" i="4" s="1"/>
  <c r="F11" s="1"/>
  <c r="G21" i="8"/>
  <c r="G15" i="4" s="1"/>
  <c r="G11" s="1"/>
  <c r="H21" i="8"/>
  <c r="H15" i="4" s="1"/>
  <c r="H11" s="1"/>
  <c r="I21" i="8"/>
  <c r="I15" i="4" s="1"/>
  <c r="I11" s="1"/>
  <c r="F22" i="8"/>
  <c r="F18" s="1"/>
  <c r="G22"/>
  <c r="G16" i="4" s="1"/>
  <c r="G12" s="1"/>
  <c r="H22" i="8"/>
  <c r="H18" s="1"/>
  <c r="I22"/>
  <c r="I16" i="4" s="1"/>
  <c r="I12" s="1"/>
  <c r="H42"/>
  <c r="F132" i="8"/>
  <c r="F128" s="1"/>
  <c r="F66" i="4" s="1"/>
  <c r="G132" i="8"/>
  <c r="G128" s="1"/>
  <c r="G66" i="4" s="1"/>
  <c r="H132" i="8"/>
  <c r="H128" s="1"/>
  <c r="H66" i="4" s="1"/>
  <c r="I132" i="8"/>
  <c r="I128" s="1"/>
  <c r="I66" i="4" s="1"/>
  <c r="F133" i="8"/>
  <c r="F129" s="1"/>
  <c r="F67" i="4" s="1"/>
  <c r="G133" i="8"/>
  <c r="G129" s="1"/>
  <c r="G67" i="4" s="1"/>
  <c r="H133" i="8"/>
  <c r="H129" s="1"/>
  <c r="H67" i="4" s="1"/>
  <c r="I133" i="8"/>
  <c r="I129" s="1"/>
  <c r="I67" i="4" s="1"/>
  <c r="F134" i="8"/>
  <c r="F130" s="1"/>
  <c r="F68" i="4" s="1"/>
  <c r="G134" i="8"/>
  <c r="G130" s="1"/>
  <c r="G68" i="4" s="1"/>
  <c r="H134" i="8"/>
  <c r="H130" s="1"/>
  <c r="H68" i="4" s="1"/>
  <c r="I134" i="8"/>
  <c r="I130" s="1"/>
  <c r="I68" i="4" s="1"/>
  <c r="E138" i="8"/>
  <c r="E134" s="1"/>
  <c r="E130" s="1"/>
  <c r="E68" i="4" s="1"/>
  <c r="E137" i="8"/>
  <c r="E133" s="1"/>
  <c r="E129" s="1"/>
  <c r="E67" i="4" s="1"/>
  <c r="E136" i="8"/>
  <c r="E132" s="1"/>
  <c r="E128" s="1"/>
  <c r="E66" i="4" s="1"/>
  <c r="I135" i="8"/>
  <c r="I131" s="1"/>
  <c r="I127" s="1"/>
  <c r="I65" i="4" s="1"/>
  <c r="H135" i="8"/>
  <c r="H131" s="1"/>
  <c r="H127" s="1"/>
  <c r="H65" i="4" s="1"/>
  <c r="G135" i="8"/>
  <c r="G131" s="1"/>
  <c r="G127" s="1"/>
  <c r="G65" i="4" s="1"/>
  <c r="F135" i="8"/>
  <c r="F131" s="1"/>
  <c r="F127" s="1"/>
  <c r="F65" i="4" s="1"/>
  <c r="E126" i="8"/>
  <c r="E125"/>
  <c r="E124"/>
  <c r="I123"/>
  <c r="H123"/>
  <c r="H115" s="1"/>
  <c r="G123"/>
  <c r="F123"/>
  <c r="E122"/>
  <c r="E121"/>
  <c r="E120"/>
  <c r="I119"/>
  <c r="H119"/>
  <c r="G119"/>
  <c r="F119"/>
  <c r="F88"/>
  <c r="F84" s="1"/>
  <c r="F46" i="4" s="1"/>
  <c r="G88" i="8"/>
  <c r="G84" s="1"/>
  <c r="G46" i="4" s="1"/>
  <c r="H88" i="8"/>
  <c r="I88"/>
  <c r="I84" s="1"/>
  <c r="I46" i="4" s="1"/>
  <c r="F89" i="8"/>
  <c r="F85" s="1"/>
  <c r="F47" i="4" s="1"/>
  <c r="G89" i="8"/>
  <c r="G85" s="1"/>
  <c r="G47" i="4" s="1"/>
  <c r="H89" i="8"/>
  <c r="H85" s="1"/>
  <c r="H47" i="4" s="1"/>
  <c r="I89" i="8"/>
  <c r="I85" s="1"/>
  <c r="I47" i="4" s="1"/>
  <c r="F90" i="8"/>
  <c r="F86" s="1"/>
  <c r="F48" i="4" s="1"/>
  <c r="G90" i="8"/>
  <c r="G86" s="1"/>
  <c r="G48" i="4" s="1"/>
  <c r="H90" i="8"/>
  <c r="H86" s="1"/>
  <c r="H48" i="4" s="1"/>
  <c r="I90" i="8"/>
  <c r="I86" s="1"/>
  <c r="I48" i="4" s="1"/>
  <c r="E106" i="8"/>
  <c r="E105"/>
  <c r="E104"/>
  <c r="I103"/>
  <c r="H103"/>
  <c r="G103"/>
  <c r="F103"/>
  <c r="E102"/>
  <c r="E101"/>
  <c r="E100"/>
  <c r="I99"/>
  <c r="H99"/>
  <c r="G99"/>
  <c r="F99"/>
  <c r="E98"/>
  <c r="E97"/>
  <c r="E96"/>
  <c r="I95"/>
  <c r="H95"/>
  <c r="G95"/>
  <c r="F95"/>
  <c r="E78"/>
  <c r="E74" s="1"/>
  <c r="E44" i="4" s="1"/>
  <c r="E77" i="8"/>
  <c r="E73" s="1"/>
  <c r="E43" i="4" s="1"/>
  <c r="E76" i="8"/>
  <c r="I75"/>
  <c r="H75"/>
  <c r="G75"/>
  <c r="G71" s="1"/>
  <c r="G41" i="4" s="1"/>
  <c r="F75" i="8"/>
  <c r="G69"/>
  <c r="G65" s="1"/>
  <c r="G35" i="4" s="1"/>
  <c r="I70" i="8"/>
  <c r="I66" s="1"/>
  <c r="I36" i="4" s="1"/>
  <c r="H70" i="8"/>
  <c r="H66" s="1"/>
  <c r="H36" i="4" s="1"/>
  <c r="G70" i="8"/>
  <c r="G66" s="1"/>
  <c r="G36" i="4" s="1"/>
  <c r="F70" i="8"/>
  <c r="F66" s="1"/>
  <c r="F36" i="4" s="1"/>
  <c r="I69" i="8"/>
  <c r="I65" s="1"/>
  <c r="I35" i="4" s="1"/>
  <c r="H69" i="8"/>
  <c r="H65" s="1"/>
  <c r="H35" i="4" s="1"/>
  <c r="F69" i="8"/>
  <c r="F65" s="1"/>
  <c r="F35" i="4" s="1"/>
  <c r="I68" i="8"/>
  <c r="I64" s="1"/>
  <c r="I34" i="4" s="1"/>
  <c r="H68" i="8"/>
  <c r="H64" s="1"/>
  <c r="H34" i="4" s="1"/>
  <c r="G68" i="8"/>
  <c r="G64" s="1"/>
  <c r="G34" i="4" s="1"/>
  <c r="F36" i="8"/>
  <c r="G22" i="4"/>
  <c r="G18" s="1"/>
  <c r="H22"/>
  <c r="H18" s="1"/>
  <c r="I22"/>
  <c r="I18" s="1"/>
  <c r="F37" i="8"/>
  <c r="G37"/>
  <c r="H23" i="4"/>
  <c r="H19" s="1"/>
  <c r="I23"/>
  <c r="I19" s="1"/>
  <c r="F38" i="8"/>
  <c r="G38"/>
  <c r="H24" i="4"/>
  <c r="H20" s="1"/>
  <c r="I38" i="8"/>
  <c r="H38"/>
  <c r="I37"/>
  <c r="H37"/>
  <c r="I36"/>
  <c r="H36"/>
  <c r="G36"/>
  <c r="G16"/>
  <c r="I16"/>
  <c r="I12" s="1"/>
  <c r="I6" i="4" s="1"/>
  <c r="F17" i="8"/>
  <c r="F13" s="1"/>
  <c r="F7" i="4" s="1"/>
  <c r="G17" i="8"/>
  <c r="G13" s="1"/>
  <c r="G7" i="4" s="1"/>
  <c r="H17" i="8"/>
  <c r="I17"/>
  <c r="I13" s="1"/>
  <c r="I7" i="4" s="1"/>
  <c r="G18" i="8"/>
  <c r="G14" s="1"/>
  <c r="G8" i="4" s="1"/>
  <c r="I18" i="8"/>
  <c r="I14" s="1"/>
  <c r="I8" i="4" s="1"/>
  <c r="E50" i="8"/>
  <c r="E49"/>
  <c r="E48"/>
  <c r="I47"/>
  <c r="H47"/>
  <c r="G47"/>
  <c r="F47"/>
  <c r="E46"/>
  <c r="E45"/>
  <c r="E44"/>
  <c r="I43"/>
  <c r="H43"/>
  <c r="G43"/>
  <c r="F43"/>
  <c r="E34"/>
  <c r="E33"/>
  <c r="E32"/>
  <c r="I31"/>
  <c r="H31"/>
  <c r="G31"/>
  <c r="F31"/>
  <c r="F27"/>
  <c r="G27"/>
  <c r="H27"/>
  <c r="I27"/>
  <c r="E29"/>
  <c r="E30"/>
  <c r="E28"/>
  <c r="F23"/>
  <c r="F19" s="1"/>
  <c r="F13" i="4" s="1"/>
  <c r="F9" s="1"/>
  <c r="G23" i="8"/>
  <c r="G19" s="1"/>
  <c r="G13" i="4" s="1"/>
  <c r="G9" s="1"/>
  <c r="H23" i="8"/>
  <c r="I23"/>
  <c r="E25"/>
  <c r="E21" s="1"/>
  <c r="E15" i="4" s="1"/>
  <c r="E11" s="1"/>
  <c r="E26" i="8"/>
  <c r="E22" s="1"/>
  <c r="E16" i="4" s="1"/>
  <c r="E12" s="1"/>
  <c r="E24" i="8"/>
  <c r="E116" l="1"/>
  <c r="H14"/>
  <c r="H8" i="4" s="1"/>
  <c r="F14" i="8"/>
  <c r="F8" i="4" s="1"/>
  <c r="H12" i="8"/>
  <c r="H6" i="4" s="1"/>
  <c r="F12" i="8"/>
  <c r="F6" i="4" s="1"/>
  <c r="G12" i="8"/>
  <c r="G6" i="4" s="1"/>
  <c r="E51" i="8"/>
  <c r="F15" i="3"/>
  <c r="F13"/>
  <c r="E18"/>
  <c r="D13"/>
  <c r="E48"/>
  <c r="D23"/>
  <c r="F50"/>
  <c r="F45" s="1"/>
  <c r="E11" i="18" s="1"/>
  <c r="F18" i="3"/>
  <c r="H19" i="8"/>
  <c r="H13" i="4" s="1"/>
  <c r="H9" s="1"/>
  <c r="D18" i="3"/>
  <c r="E45"/>
  <c r="D11" i="18" s="1"/>
  <c r="D55" i="3"/>
  <c r="C58"/>
  <c r="D50"/>
  <c r="C53"/>
  <c r="D48"/>
  <c r="D8" s="1"/>
  <c r="G111" i="8"/>
  <c r="G57" i="4" s="1"/>
  <c r="G61"/>
  <c r="I61"/>
  <c r="I111" i="8"/>
  <c r="I57" i="4" s="1"/>
  <c r="E113" i="8"/>
  <c r="E59" i="4" s="1"/>
  <c r="E63"/>
  <c r="F61"/>
  <c r="F111" i="8"/>
  <c r="F57" i="4" s="1"/>
  <c r="E114" i="8"/>
  <c r="E60" i="4" s="1"/>
  <c r="E64"/>
  <c r="E103" i="8"/>
  <c r="E20"/>
  <c r="E14" i="4" s="1"/>
  <c r="E10" s="1"/>
  <c r="I24"/>
  <c r="I20" s="1"/>
  <c r="G24"/>
  <c r="G20" s="1"/>
  <c r="G23"/>
  <c r="G19" s="1"/>
  <c r="E71"/>
  <c r="I72"/>
  <c r="G72"/>
  <c r="I71"/>
  <c r="G71"/>
  <c r="I70"/>
  <c r="G70"/>
  <c r="I69"/>
  <c r="G69"/>
  <c r="E55" i="8"/>
  <c r="E57"/>
  <c r="I55"/>
  <c r="G55"/>
  <c r="I71"/>
  <c r="I41" i="4" s="1"/>
  <c r="E94" i="8"/>
  <c r="E56" i="4" s="1"/>
  <c r="E92" i="8"/>
  <c r="E54" i="4" s="1"/>
  <c r="H91" i="8"/>
  <c r="H53" i="4" s="1"/>
  <c r="F91" i="8"/>
  <c r="F53" i="4" s="1"/>
  <c r="H15" i="8"/>
  <c r="F15"/>
  <c r="I19"/>
  <c r="I13" i="4" s="1"/>
  <c r="I9" s="1"/>
  <c r="H16"/>
  <c r="H12" s="1"/>
  <c r="F16"/>
  <c r="F12" s="1"/>
  <c r="H14"/>
  <c r="H10" s="1"/>
  <c r="F14"/>
  <c r="F10" s="1"/>
  <c r="F24"/>
  <c r="F20" s="1"/>
  <c r="F23"/>
  <c r="F19" s="1"/>
  <c r="F22"/>
  <c r="F18" s="1"/>
  <c r="E72"/>
  <c r="E70"/>
  <c r="H72"/>
  <c r="F72"/>
  <c r="H71"/>
  <c r="F71"/>
  <c r="H70"/>
  <c r="F70"/>
  <c r="H69"/>
  <c r="F69"/>
  <c r="E58" i="8"/>
  <c r="E56"/>
  <c r="H55"/>
  <c r="F55"/>
  <c r="D26" i="3" s="1"/>
  <c r="D11" s="1"/>
  <c r="H13" i="8"/>
  <c r="H7" i="4" s="1"/>
  <c r="E30"/>
  <c r="E26" s="1"/>
  <c r="E72" i="8"/>
  <c r="E42" i="4" s="1"/>
  <c r="H71" i="8"/>
  <c r="H67" s="1"/>
  <c r="F71"/>
  <c r="F41" i="4" s="1"/>
  <c r="E93" i="8"/>
  <c r="E55" i="4" s="1"/>
  <c r="I91" i="8"/>
  <c r="I53" i="4" s="1"/>
  <c r="G91" i="8"/>
  <c r="G53" i="4" s="1"/>
  <c r="H111" i="8"/>
  <c r="H57" i="4" s="1"/>
  <c r="H61"/>
  <c r="E112" i="8"/>
  <c r="E58" i="4" s="1"/>
  <c r="E62"/>
  <c r="H84" i="8"/>
  <c r="H46" i="4" s="1"/>
  <c r="I52"/>
  <c r="G52"/>
  <c r="I51"/>
  <c r="G51"/>
  <c r="I50"/>
  <c r="G50"/>
  <c r="H52"/>
  <c r="F52"/>
  <c r="H51"/>
  <c r="F51"/>
  <c r="H50"/>
  <c r="F50"/>
  <c r="D40" i="3"/>
  <c r="H40" i="4"/>
  <c r="F40"/>
  <c r="H39"/>
  <c r="F39"/>
  <c r="G38"/>
  <c r="I40"/>
  <c r="G40"/>
  <c r="I39"/>
  <c r="G39"/>
  <c r="I38"/>
  <c r="H41"/>
  <c r="H38"/>
  <c r="C33" i="3"/>
  <c r="C30" s="1"/>
  <c r="F20"/>
  <c r="D25"/>
  <c r="F23"/>
  <c r="F8" s="1"/>
  <c r="D30"/>
  <c r="E23"/>
  <c r="E8" s="1"/>
  <c r="E25"/>
  <c r="E20" s="1"/>
  <c r="D7" i="18" s="1"/>
  <c r="D8" s="1"/>
  <c r="F5" i="3"/>
  <c r="E5"/>
  <c r="E7" i="18"/>
  <c r="E8" s="1"/>
  <c r="D5"/>
  <c r="D6" s="1"/>
  <c r="E5"/>
  <c r="E6" s="1"/>
  <c r="E12"/>
  <c r="D12"/>
  <c r="H10" i="8"/>
  <c r="H8"/>
  <c r="G15"/>
  <c r="E135"/>
  <c r="E131" s="1"/>
  <c r="E123"/>
  <c r="E115" s="1"/>
  <c r="E119"/>
  <c r="H21" i="4"/>
  <c r="H17" s="1"/>
  <c r="E99" i="8"/>
  <c r="E95"/>
  <c r="F68"/>
  <c r="E70"/>
  <c r="G67"/>
  <c r="E69"/>
  <c r="E24" i="4"/>
  <c r="E20" s="1"/>
  <c r="F10" i="8"/>
  <c r="E22" i="4"/>
  <c r="E18" s="1"/>
  <c r="I10" i="8"/>
  <c r="I9"/>
  <c r="I8"/>
  <c r="G10"/>
  <c r="G9"/>
  <c r="G8"/>
  <c r="F9"/>
  <c r="E17"/>
  <c r="E27"/>
  <c r="E23"/>
  <c r="E75"/>
  <c r="E18"/>
  <c r="E14" s="1"/>
  <c r="E8" i="4" s="1"/>
  <c r="H35" i="8"/>
  <c r="E47"/>
  <c r="E38"/>
  <c r="E43"/>
  <c r="E36"/>
  <c r="E31"/>
  <c r="F10" i="3" l="1"/>
  <c r="E10"/>
  <c r="D15"/>
  <c r="E61" i="4"/>
  <c r="C18" i="3"/>
  <c r="C55"/>
  <c r="C15" s="1"/>
  <c r="C13"/>
  <c r="C48"/>
  <c r="C50"/>
  <c r="D10"/>
  <c r="D45"/>
  <c r="C11" i="18" s="1"/>
  <c r="C12" s="1"/>
  <c r="H63" i="8"/>
  <c r="H33" i="4" s="1"/>
  <c r="H37"/>
  <c r="E37" i="8"/>
  <c r="E23" i="4"/>
  <c r="E19" s="1"/>
  <c r="G35" i="8"/>
  <c r="G21" i="4"/>
  <c r="G17" s="1"/>
  <c r="E127" i="8"/>
  <c r="E65" i="4" s="1"/>
  <c r="E69"/>
  <c r="D21" i="3"/>
  <c r="D6" s="1"/>
  <c r="C26"/>
  <c r="C11" s="1"/>
  <c r="E19" i="8"/>
  <c r="E13" i="4" s="1"/>
  <c r="E9" s="1"/>
  <c r="E13" i="8"/>
  <c r="E7" i="4" s="1"/>
  <c r="E89" i="8"/>
  <c r="G87"/>
  <c r="H9"/>
  <c r="H11"/>
  <c r="H5" i="4" s="1"/>
  <c r="E90" i="8"/>
  <c r="H87"/>
  <c r="I67"/>
  <c r="E16"/>
  <c r="E12" s="1"/>
  <c r="E6" i="4" s="1"/>
  <c r="E35" i="8"/>
  <c r="E21" i="4"/>
  <c r="E17" s="1"/>
  <c r="E71" i="8"/>
  <c r="E41" i="4" s="1"/>
  <c r="F35" i="8"/>
  <c r="F21" i="4"/>
  <c r="F17" s="1"/>
  <c r="I35" i="8"/>
  <c r="I21" i="4"/>
  <c r="I17" s="1"/>
  <c r="E91" i="8"/>
  <c r="E53" i="4" s="1"/>
  <c r="G11" i="8"/>
  <c r="G5" i="4" s="1"/>
  <c r="I87" i="8"/>
  <c r="F67"/>
  <c r="F11"/>
  <c r="F5" i="4" s="1"/>
  <c r="E88" i="8"/>
  <c r="F87"/>
  <c r="I15"/>
  <c r="I11" s="1"/>
  <c r="I5" i="4" s="1"/>
  <c r="G63" i="8"/>
  <c r="G33" i="4" s="1"/>
  <c r="G37"/>
  <c r="F64" i="8"/>
  <c r="F38" i="4"/>
  <c r="E65" i="8"/>
  <c r="E39" i="4"/>
  <c r="E66" i="8"/>
  <c r="E40" i="4"/>
  <c r="D20" i="3"/>
  <c r="C23"/>
  <c r="C8" s="1"/>
  <c r="E87" i="8"/>
  <c r="E49" i="4" s="1"/>
  <c r="E111" i="8"/>
  <c r="E57" i="4" s="1"/>
  <c r="E67" i="8"/>
  <c r="E68"/>
  <c r="E15" l="1"/>
  <c r="C45" i="3"/>
  <c r="B11" i="18" s="1"/>
  <c r="B12" s="1"/>
  <c r="F83" i="8"/>
  <c r="F45" i="4" s="1"/>
  <c r="F49"/>
  <c r="I83" i="8"/>
  <c r="I45" i="4" s="1"/>
  <c r="I49"/>
  <c r="H49"/>
  <c r="H83" i="8"/>
  <c r="G83"/>
  <c r="G49" i="4"/>
  <c r="E11" i="8"/>
  <c r="E5" i="4" s="1"/>
  <c r="E84" i="8"/>
  <c r="E46" i="4" s="1"/>
  <c r="E50"/>
  <c r="F63" i="8"/>
  <c r="F33" i="4" s="1"/>
  <c r="F37"/>
  <c r="I63" i="8"/>
  <c r="I33" i="4" s="1"/>
  <c r="I37"/>
  <c r="E52"/>
  <c r="E86" i="8"/>
  <c r="E48" i="4" s="1"/>
  <c r="E85" i="8"/>
  <c r="E47" i="4" s="1"/>
  <c r="E51"/>
  <c r="C21" i="3"/>
  <c r="C6" s="1"/>
  <c r="C25"/>
  <c r="C20" s="1"/>
  <c r="F7" i="8"/>
  <c r="F34" i="4"/>
  <c r="F8" i="8"/>
  <c r="E10"/>
  <c r="E36" i="4"/>
  <c r="E35"/>
  <c r="E64" i="8"/>
  <c r="E38" i="4"/>
  <c r="E63" i="8"/>
  <c r="E37" i="4"/>
  <c r="D5" i="3"/>
  <c r="C7" i="18"/>
  <c r="E83" i="8"/>
  <c r="C10" i="3" l="1"/>
  <c r="E9" i="8"/>
  <c r="I7"/>
  <c r="B7" i="18"/>
  <c r="C5" i="3"/>
  <c r="G45" i="4"/>
  <c r="G7" i="8"/>
  <c r="H45" i="4"/>
  <c r="H7" i="8"/>
  <c r="E7"/>
  <c r="E33" i="4"/>
  <c r="E8" i="8"/>
  <c r="E34" i="4"/>
  <c r="C8" i="18"/>
  <c r="C5"/>
  <c r="C6" s="1"/>
  <c r="E45" i="4"/>
  <c r="B5" i="18" l="1"/>
  <c r="B6" s="1"/>
  <c r="B8"/>
</calcChain>
</file>

<file path=xl/sharedStrings.xml><?xml version="1.0" encoding="utf-8"?>
<sst xmlns="http://schemas.openxmlformats.org/spreadsheetml/2006/main" count="440" uniqueCount="199">
  <si>
    <t xml:space="preserve"> № п/п</t>
  </si>
  <si>
    <t>Объемы и источники финансирования (тыс. руб.)</t>
  </si>
  <si>
    <t>Годы реализации</t>
  </si>
  <si>
    <t>ОБ</t>
  </si>
  <si>
    <t>ФБ</t>
  </si>
  <si>
    <t>МБ</t>
  </si>
  <si>
    <t>ВБС</t>
  </si>
  <si>
    <t>Всего</t>
  </si>
  <si>
    <t>1.1.</t>
  </si>
  <si>
    <t>1.2.</t>
  </si>
  <si>
    <t>Показатель результативности 1</t>
  </si>
  <si>
    <t>Показатель результативности 2</t>
  </si>
  <si>
    <t>Соисполнители, участники</t>
  </si>
  <si>
    <t>1.</t>
  </si>
  <si>
    <t>2.</t>
  </si>
  <si>
    <t>2.1.</t>
  </si>
  <si>
    <t xml:space="preserve"> Срок выполнения</t>
  </si>
  <si>
    <t>№ п/п</t>
  </si>
  <si>
    <t>Ед. изм.</t>
  </si>
  <si>
    <t>Факт</t>
  </si>
  <si>
    <t>План</t>
  </si>
  <si>
    <t>Источник данных</t>
  </si>
  <si>
    <t>1.1.1.</t>
  </si>
  <si>
    <t>2.1.1.</t>
  </si>
  <si>
    <t>1.1.1.1.</t>
  </si>
  <si>
    <t>1.1.1.2.</t>
  </si>
  <si>
    <t>2.1.1.1.</t>
  </si>
  <si>
    <t xml:space="preserve"> Ожидаемый конечный результат выполнения основного мероприятия</t>
  </si>
  <si>
    <t>Соисполнители, участники, исполнители</t>
  </si>
  <si>
    <t xml:space="preserve">Ожидаемые конечные результаты и показатели результативности выполнения  мероприятий </t>
  </si>
  <si>
    <t>По годам реализации</t>
  </si>
  <si>
    <t xml:space="preserve">Паспорт </t>
  </si>
  <si>
    <t>Цели программы</t>
  </si>
  <si>
    <t>Задачи программы</t>
  </si>
  <si>
    <t>Целевые показатели программы</t>
  </si>
  <si>
    <t>Перечень подпрограмм</t>
  </si>
  <si>
    <t>Сроки и этапы реализации программы</t>
  </si>
  <si>
    <t>Финансовое обеспечение программы</t>
  </si>
  <si>
    <t>Ожидаемые конечные результаты реализации программы</t>
  </si>
  <si>
    <t>Ответственный исполнитель программы</t>
  </si>
  <si>
    <t>Соисполнители программы</t>
  </si>
  <si>
    <t>Значение показателя*</t>
  </si>
  <si>
    <t>Объемы финансирования за счет средств местных бюджетов, тыс. рублей</t>
  </si>
  <si>
    <t>3.</t>
  </si>
  <si>
    <t>Соисполнитель, ответственный за выполнение показателя</t>
  </si>
  <si>
    <t>1.2.1.</t>
  </si>
  <si>
    <t>1.2.1.1.</t>
  </si>
  <si>
    <t>1.2.1.2.</t>
  </si>
  <si>
    <t xml:space="preserve">муниципальной программы муниципального образования Терский район </t>
  </si>
  <si>
    <t>Перечень показателей муниципальной программы</t>
  </si>
  <si>
    <t>Муниципальная программа, показатель</t>
  </si>
  <si>
    <t>* - Фактические значения показателей указываются при внесении изменений в муниципальную  программу после получения фактических данных по итогам года.</t>
  </si>
  <si>
    <t>Финансовое обеспечение муниципальной программы за счет местных бюджетов</t>
  </si>
  <si>
    <t>Муниципальное программа, подпрограмма, муниципальное образование</t>
  </si>
  <si>
    <t>Объемы финансирования муниципальной программы, тыс. рублей</t>
  </si>
  <si>
    <t>Муниципальная программа, подпрограмма, основное мероприятие, ведомственная целевая программа</t>
  </si>
  <si>
    <t>Муниципальная программа, подпрограмма, основное мероприятие, мероприятие</t>
  </si>
  <si>
    <t>Задача 1.1: Обучающие семинары, мероприятия, направленные на стимулирование развития предпринимательства</t>
  </si>
  <si>
    <t xml:space="preserve">ЭО
ОКСМиСП
МАУ ЦФКСиТ
</t>
  </si>
  <si>
    <t>Количество участников семинаров, чел.</t>
  </si>
  <si>
    <t>Основное мероприятие 1.1.1. Стимулирование развития  МСП</t>
  </si>
  <si>
    <t>1.1.1.3.</t>
  </si>
  <si>
    <t>Мероприятие 1.1.1.3. Информационная поддержка МСП, издание печатной продукции для субъектов МСП</t>
  </si>
  <si>
    <t>Задача 1.2:  Мероприятия, направленные на развитие и пропаганду малого и среднего предпринимательства, активизацию предпринимательского потенциала населения и повышение престижа предпринимательской деятельности</t>
  </si>
  <si>
    <t>Количество номинантов, чел.</t>
  </si>
  <si>
    <t>Основное мероприятие 1.2.1. Поощрение развития МСП</t>
  </si>
  <si>
    <t>Повышение престижа  предпринимательской деятельности</t>
  </si>
  <si>
    <t xml:space="preserve">2. ВЦП МО ТР «Развитие сельского хозяйства Терского района Мурманской области на 2014-2016 годы»  </t>
  </si>
  <si>
    <t>Задача 2.1: Повышение эффективности сельскохозяйственного производства.</t>
  </si>
  <si>
    <t>Основное мероприятие 2.1.1. Приобретение запчастей, ГСМ, расходных материалов для производства высококачественного корма «сенаж в упаковке», средств защиты растений</t>
  </si>
  <si>
    <t>Мероприятие 2.1.1.1. Приобретение запчастей, ГСМ, расходных материалов для производства высококачественного корма «сенаж в упаковке», средств защиты растений</t>
  </si>
  <si>
    <t>3.1.</t>
  </si>
  <si>
    <t>3.1.1.</t>
  </si>
  <si>
    <t>3.1.1.1.</t>
  </si>
  <si>
    <t xml:space="preserve">Задача 3.1: Совершенствование информационного и методического обеспечения туристской отрасли                                                                                                 </t>
  </si>
  <si>
    <t>3.1.1.2.</t>
  </si>
  <si>
    <t>Создание бренда "Терский берег"</t>
  </si>
  <si>
    <t xml:space="preserve">Основное мероприятие 3.1.1. Мероприятия, направленные на  создание бренда "Терский берег" </t>
  </si>
  <si>
    <t>3.2.</t>
  </si>
  <si>
    <t xml:space="preserve">Задача 3.2: Содействие формированию и продвижению муниципального  туристского продукта на российском и международном рынках                                                                                                                                                                                        </t>
  </si>
  <si>
    <t>3.2.1.</t>
  </si>
  <si>
    <t>3.2.1.1.</t>
  </si>
  <si>
    <t>3.2.1.2.</t>
  </si>
  <si>
    <t>Кол-во мероприятий, ед.</t>
  </si>
  <si>
    <t>Кол-во мастеров и участников, чел.</t>
  </si>
  <si>
    <t>Основное мероприятие 3.2.1. Праздники, конференции, семинары в целях развития событийного туризма</t>
  </si>
  <si>
    <t>Развитие событийного туризма</t>
  </si>
  <si>
    <t>3.3.</t>
  </si>
  <si>
    <t>3.3.1.</t>
  </si>
  <si>
    <t xml:space="preserve">Задача 3.3: Развитие трансграничного сотрудничества                                                                                                                                                                                     </t>
  </si>
  <si>
    <t xml:space="preserve">ЭО
ОКСМиСП
</t>
  </si>
  <si>
    <t xml:space="preserve">Основное мероприятие 3.3.1. Реализации проекта  «Salla Gate – Партнерство  в области бизнеса и туризма» на территории муниципального образования Терский район
</t>
  </si>
  <si>
    <t xml:space="preserve">Мероприятие 3.3.1.1. Реализации проекта  «Salla Gate – Партнерство  в области бизнеса и туризма» на территории муниципального образования Терский район
</t>
  </si>
  <si>
    <t>3.3.1.1.</t>
  </si>
  <si>
    <t>да</t>
  </si>
  <si>
    <t>нет</t>
  </si>
  <si>
    <t>Количество проведенных семинаров</t>
  </si>
  <si>
    <t>Мероприятие 1.1.1.2. Организация участия субъектов малого и среднего предпринимательства в  выставках, ярмарках, семинарах, конференциях и деловых встречах</t>
  </si>
  <si>
    <t>Количество представителей МСП, принявших участие в выставках, ярмарках, семинарах, конференциях, деловых встречах, чел.</t>
  </si>
  <si>
    <t>Тираж печатной продукции, ед.</t>
  </si>
  <si>
    <t>Мероприятие 1.2.1.1. Организация и проведение районного конкурса «Предприниматель года»</t>
  </si>
  <si>
    <t>Количество представителей МСП, принявших участие в конкурсе, чел.</t>
  </si>
  <si>
    <t>Мероприятие 1.2.1.2. Поддержка начинающих предпринимателей через организацию конкурса бизнес-планов и предоставление грантов на создание собственного бизнеса</t>
  </si>
  <si>
    <t>Количество представителей МСП получивших грант в конкурсе, чел.</t>
  </si>
  <si>
    <t>Увеличение производства высококачественного корма «Сенаж в упаковке»</t>
  </si>
  <si>
    <t xml:space="preserve">Администрация Терского района,  МУСП «Совхоз Умбский»
</t>
  </si>
  <si>
    <t>Увеличение производства высококачественного корма «Сенаж в упаковке», ц</t>
  </si>
  <si>
    <t xml:space="preserve">Мероприятие 3.1.1.1. Подготовка и изготовление туристских карт, буклетов,  проспектов  о туристских ресурсах и  возможностях Терского района     </t>
  </si>
  <si>
    <t>Кол-во экземпляров, ед.</t>
  </si>
  <si>
    <t xml:space="preserve">Мероприятие 3.1.1.2. Подготовка и изготовление сувенирной   продукции с туристской символикой Терского района           </t>
  </si>
  <si>
    <t>Мероприятие 3.1.1.3. Конкурс на разработку туристско – краеведческих маршрутов</t>
  </si>
  <si>
    <t>Мероприятие 3.2.1.1. Организация, проведение и участие в международных и российских научно-практических конференциях,  семинарах, выставках, рабочих группах по вопросам    развития туризма</t>
  </si>
  <si>
    <t xml:space="preserve">Мероприятие 3.2.1.2. Развитие событийного туризма. Организация крупномасштабных мероприятий, которые проводятся в Терском районе           </t>
  </si>
  <si>
    <t>Участие  представителей МО Терский район в проекте  Salla Gate</t>
  </si>
  <si>
    <t>Участие МО Терский район в проекте, да/нет</t>
  </si>
  <si>
    <t>План реализации муниципальной программы "Развитие конкурентоспособной экономики"</t>
  </si>
  <si>
    <t>Муниципальная программа "Развитие конкурентоспособной экономики"</t>
  </si>
  <si>
    <t>1. ВЦП МО ТР «Развитие МСП,  стимулирование инноваций  в  муниципальном образовании   Терский район  на 2014 – 2016 годы»</t>
  </si>
  <si>
    <t>Повышение деловой активности представителей МСП</t>
  </si>
  <si>
    <t>3.1.1.3.</t>
  </si>
  <si>
    <t>Перечень основных мероприятий программы "Развитие конкурентоспособной экономики"</t>
  </si>
  <si>
    <t>3. ВЦПР МО ТР «Развитие туризма в Терском районе» на 2014 – 2016 годы</t>
  </si>
  <si>
    <t>Сведения об объемах финансирования муниципальной программы  "Развитие конкурентоспособной экономики"</t>
  </si>
  <si>
    <t>Муниципальная программа ""Развитие конкурентоспособной экономики""</t>
  </si>
  <si>
    <t>МАУ ЦФКСиТ</t>
  </si>
  <si>
    <t xml:space="preserve">Муниципальная программа "Развитие конкурентоспособной экономики" </t>
  </si>
  <si>
    <t xml:space="preserve">"Развитие конкурентоспособной экономики" </t>
  </si>
  <si>
    <t>1. Поддержка и развитие реального сектора экономики</t>
  </si>
  <si>
    <t>1. Содействие развитию субъектов  МСП в Терском районе</t>
  </si>
  <si>
    <t>2. Сохранение и воспроизводство используемых в сельскохозяйственном производстве земельных и других природных ресурсов</t>
  </si>
  <si>
    <t>3. Создание на территории Терского района социально-экономических условий для развития туризма</t>
  </si>
  <si>
    <t xml:space="preserve">Перечень ВЦП </t>
  </si>
  <si>
    <t>2014-2016 года</t>
  </si>
  <si>
    <t>Администрация Терского района</t>
  </si>
  <si>
    <t>данные МАУ ЦФКСиТ</t>
  </si>
  <si>
    <t>Показатели задач муниципальной программы (целей ВЦП):</t>
  </si>
  <si>
    <t>ед.</t>
  </si>
  <si>
    <t>да/нет</t>
  </si>
  <si>
    <t>ЭО,                 ОКСМиСП,             МАУ ЦФКСиТ</t>
  </si>
  <si>
    <t>ц</t>
  </si>
  <si>
    <t>данные МУСП "Совхоз Умбский"</t>
  </si>
  <si>
    <t>МУСП "Совхоз Умбский"</t>
  </si>
  <si>
    <t>Участие муниципального образования  Терский район в проекте Salla Gate</t>
  </si>
  <si>
    <t>ЭО,                 ОКСМиСП</t>
  </si>
  <si>
    <t>I.</t>
  </si>
  <si>
    <t>1.1.2.</t>
  </si>
  <si>
    <t>1.3.</t>
  </si>
  <si>
    <t>1.3.1.</t>
  </si>
  <si>
    <t>Развитие реального сектора экономики</t>
  </si>
  <si>
    <t xml:space="preserve">1. Количество проведенных обучающих семинаров  с руководителями малых предприятий, главными бухгалтерами и индивидуальными предпринимателями по вопросам предпринимательской деятельности                </t>
  </si>
  <si>
    <t xml:space="preserve">МАУ ЦФКСиТ
</t>
  </si>
  <si>
    <t>Задача 1.3: Осуществление администрацией Терского района отдельных государственных полномочий по сбору сведений для формирования и ведения торгового реестра</t>
  </si>
  <si>
    <t xml:space="preserve">Основное мероприятие 1.3.1.  Сбор сведений для формирования и ведения торгового реестра </t>
  </si>
  <si>
    <t>ЭО</t>
  </si>
  <si>
    <t>Наличие торгового реестра в Терском районе, да/нет</t>
  </si>
  <si>
    <t>Осуществление отдельных государственных полномочий по сбору сведений для формирования и ведения торгового реестра</t>
  </si>
  <si>
    <t>Соисполнитель 2: МАУ ЦФКСиТ</t>
  </si>
  <si>
    <t>1.1.3.</t>
  </si>
  <si>
    <t>Количество проведенных обучающих семинаров  для субъектов МСП</t>
  </si>
  <si>
    <t>Наличие торгового реестра в Терском районе</t>
  </si>
  <si>
    <t>данные ЭО</t>
  </si>
  <si>
    <t>2.1.1.2.</t>
  </si>
  <si>
    <t xml:space="preserve">Кол-во разработанных маршрутов, ед. </t>
  </si>
  <si>
    <t>3.1.1.4.</t>
  </si>
  <si>
    <t xml:space="preserve">Мероприятие 3.1.1.4.  Изготовление и установка памятных досок заслуженным работникам культуры:
- Пановой Л.В.;
- Кожину В.Н.
</t>
  </si>
  <si>
    <t>Количество изготовленных и установленных памятных досок, ед.</t>
  </si>
  <si>
    <t>ОКСМиСП</t>
  </si>
  <si>
    <t xml:space="preserve">ОКСМиСП
МАУ ЦФКСиТ
</t>
  </si>
  <si>
    <t>Проведение районных конкурсов для представителей МСП</t>
  </si>
  <si>
    <t>данные  ОКСМиСП</t>
  </si>
  <si>
    <t>Количество изготовленной печатной и сувенирной продукции</t>
  </si>
  <si>
    <t>Количество проведенных мероприятий, направленных  на развитие событийного туризма</t>
  </si>
  <si>
    <t>Муниципальное образование 1: муниципальное образование Терский район</t>
  </si>
  <si>
    <t xml:space="preserve">Соисполнитель 1: Администрация Терского района </t>
  </si>
  <si>
    <t>Мероприятие 1.1.1.1. Обучающие семинары  для субъектов МСП</t>
  </si>
  <si>
    <t>Мероприятие 2.1.1.2.  Повышение финансовой устойчивости МУСП «Совхоз Умбский»</t>
  </si>
  <si>
    <t>Снижение кредиторской задолженности, Да/Нет</t>
  </si>
  <si>
    <t>Всего по муниципальной программе: 3887,4 тыс. рублей, в том числе:
ОБ: 4,5 тыс. рублей, из них:
  2014 год: 4,5 тыс. рублей,
  2015 год: 0 тыс. рублей,
  2016 год: 0 тыс. рублей.
ФБ: 0 тыс. рублей,  из них:
  2014 год: 0 тыс. рублей,
  2015 год: 0 тыс. рублей,
  2016 год: 0 тыс. рублей.
МБ: 3882,9 тыс. рублей, из них:
  2014 год: 1984,9 тыс. рублей,
  2015 год: 944 тыс. рублей,
  2016 год: 954 тыс. рублей.
ВБС: 0 тыс. рублей, из них:
  2014 год: 0 тыс. рублей,
  2015 год: 0 тыс. рублей,
  2016 год: 0 тыс. рублей.</t>
  </si>
  <si>
    <t>2. Проведение районных конкурсов для представителей МСП</t>
  </si>
  <si>
    <t>8. Участие муниципального образования  Терский район в проекте Salla Gate</t>
  </si>
  <si>
    <t xml:space="preserve">Количество изготовленных значков, шт. </t>
  </si>
  <si>
    <t xml:space="preserve">МАУ ЦФКСиТ        ОКСМиСП
</t>
  </si>
  <si>
    <t>1.2.1.3.</t>
  </si>
  <si>
    <t>Мероприятие 1.2.1.3. Участие субъектов МСП в крупномасштабных праздниках, проводимых в Терском районе</t>
  </si>
  <si>
    <t>Количество праздников, в которых приняли участие субъекты МСП, ед.</t>
  </si>
  <si>
    <t xml:space="preserve">
МАУ ЦФКСиТ
</t>
  </si>
  <si>
    <t>ОКСМиСП           МАУ ЦФКСиТ</t>
  </si>
  <si>
    <t>данные  ОКСМиСП   МАУ ЦФКСиТ</t>
  </si>
  <si>
    <t>данные  ЭО, ОКСМиСП</t>
  </si>
  <si>
    <t>Количество праздников, в которых приняли участие субъекты МСП</t>
  </si>
  <si>
    <t>3. Количество праздников, в которых приняли участие субъекты МСП</t>
  </si>
  <si>
    <t>4.  Наличие торгового реестра в Терском районе</t>
  </si>
  <si>
    <t>5. Увеличение производства высококачественного корма «Сенаж в упаковке»</t>
  </si>
  <si>
    <t>6. Количество изготовленной печатной и сувенирной продукции</t>
  </si>
  <si>
    <t>7. Количество проведенных мероприятий, направленных  на развитие событийного туризма</t>
  </si>
  <si>
    <r>
      <t xml:space="preserve">Утвержден постановлением                                                         </t>
    </r>
    <r>
      <rPr>
        <sz val="8"/>
        <color theme="1"/>
        <rFont val="Times New Roman"/>
        <family val="1"/>
        <charset val="204"/>
      </rPr>
      <t xml:space="preserve">         администрации Терского района от 15.10.2013 №444  </t>
    </r>
    <r>
      <rPr>
        <i/>
        <sz val="8"/>
        <color theme="1"/>
        <rFont val="Times New Roman"/>
        <family val="1"/>
        <charset val="204"/>
      </rPr>
      <t>(в редакции постановления администрации Терского района   от 04.08.2014 года № 421)</t>
    </r>
  </si>
  <si>
    <t>данные    МАУ ЦФКСиТ</t>
  </si>
  <si>
    <t>1.3.2.</t>
  </si>
  <si>
    <t>1.3.3.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</si>
</sst>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22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/>
    <xf numFmtId="0" fontId="14" fillId="0" borderId="0" xfId="0" applyFont="1" applyAlignment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NumberFormat="1" applyFont="1" applyAlignment="1">
      <alignment horizontal="center" wrapText="1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horizontal="left" wrapText="1"/>
    </xf>
    <xf numFmtId="0" fontId="16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Alignment="1">
      <alignment horizontal="center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0" fontId="10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4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/>
    <xf numFmtId="0" fontId="7" fillId="0" borderId="2" xfId="0" applyFont="1" applyFill="1" applyBorder="1" applyAlignment="1">
      <alignment vertical="top" wrapText="1"/>
    </xf>
    <xf numFmtId="0" fontId="3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8" fillId="2" borderId="5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8" fillId="2" borderId="1" xfId="0" applyFont="1" applyFill="1" applyBorder="1" applyAlignment="1">
      <alignment horizontal="center" vertical="top" wrapText="1"/>
    </xf>
    <xf numFmtId="0" fontId="18" fillId="2" borderId="1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6" fillId="0" borderId="3" xfId="0" applyNumberFormat="1" applyFont="1" applyFill="1" applyBorder="1" applyAlignment="1">
      <alignment horizontal="center" vertical="center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wrapText="1"/>
    </xf>
    <xf numFmtId="0" fontId="16" fillId="0" borderId="3" xfId="0" applyFont="1" applyFill="1" applyBorder="1" applyAlignment="1">
      <alignment horizontal="center" wrapText="1"/>
    </xf>
    <xf numFmtId="0" fontId="16" fillId="0" borderId="4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6" fillId="0" borderId="15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wrapText="1"/>
    </xf>
    <xf numFmtId="0" fontId="16" fillId="0" borderId="1" xfId="0" applyFont="1" applyFill="1" applyBorder="1" applyAlignment="1">
      <alignment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16" fillId="0" borderId="4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0" fontId="16" fillId="0" borderId="8" xfId="0" applyFont="1" applyFill="1" applyBorder="1" applyAlignment="1">
      <alignment horizontal="left" wrapText="1"/>
    </xf>
    <xf numFmtId="0" fontId="16" fillId="0" borderId="9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left" wrapText="1"/>
    </xf>
    <xf numFmtId="0" fontId="16" fillId="0" borderId="10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vertical="center" wrapText="1"/>
    </xf>
    <xf numFmtId="0" fontId="16" fillId="0" borderId="2" xfId="0" applyNumberFormat="1" applyFont="1" applyFill="1" applyBorder="1" applyAlignment="1">
      <alignment vertical="center" wrapText="1"/>
    </xf>
    <xf numFmtId="0" fontId="16" fillId="0" borderId="3" xfId="0" applyNumberFormat="1" applyFont="1" applyFill="1" applyBorder="1" applyAlignment="1">
      <alignment vertical="center" wrapText="1"/>
    </xf>
    <xf numFmtId="0" fontId="16" fillId="0" borderId="4" xfId="0" applyNumberFormat="1" applyFont="1" applyFill="1" applyBorder="1" applyAlignment="1">
      <alignment vertical="center" wrapText="1"/>
    </xf>
    <xf numFmtId="0" fontId="17" fillId="0" borderId="0" xfId="0" applyNumberFormat="1" applyFont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 wrapText="1"/>
    </xf>
    <xf numFmtId="164" fontId="17" fillId="0" borderId="1" xfId="0" applyNumberFormat="1" applyFont="1" applyFill="1" applyBorder="1" applyAlignment="1">
      <alignment vertical="center" wrapText="1"/>
    </xf>
    <xf numFmtId="165" fontId="16" fillId="0" borderId="1" xfId="0" applyNumberFormat="1" applyFont="1" applyFill="1" applyBorder="1" applyAlignment="1">
      <alignment vertical="center" wrapText="1"/>
    </xf>
    <xf numFmtId="0" fontId="21" fillId="2" borderId="2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25"/>
  <sheetViews>
    <sheetView tabSelected="1" view="pageBreakPreview" topLeftCell="A22" zoomScaleNormal="100" zoomScaleSheetLayoutView="100" workbookViewId="0">
      <selection sqref="A1:B25"/>
    </sheetView>
  </sheetViews>
  <sheetFormatPr defaultRowHeight="15"/>
  <cols>
    <col min="1" max="1" width="39.28515625" style="43" customWidth="1"/>
    <col min="2" max="2" width="68.5703125" style="43" customWidth="1"/>
    <col min="3" max="16384" width="9.140625" style="43"/>
  </cols>
  <sheetData>
    <row r="1" spans="1:2" ht="18.75">
      <c r="A1" s="61" t="s">
        <v>31</v>
      </c>
      <c r="B1" s="61"/>
    </row>
    <row r="2" spans="1:2" ht="18.75">
      <c r="A2" s="61" t="s">
        <v>48</v>
      </c>
      <c r="B2" s="61"/>
    </row>
    <row r="3" spans="1:2" ht="18.75">
      <c r="A3" s="61" t="s">
        <v>126</v>
      </c>
      <c r="B3" s="61"/>
    </row>
    <row r="4" spans="1:2" ht="17.25" customHeight="1">
      <c r="A4" s="19"/>
    </row>
    <row r="5" spans="1:2" s="44" customFormat="1" ht="19.5" customHeight="1">
      <c r="A5" s="20" t="s">
        <v>32</v>
      </c>
      <c r="B5" s="20" t="s">
        <v>127</v>
      </c>
    </row>
    <row r="6" spans="1:2" s="44" customFormat="1" ht="19.5" customHeight="1">
      <c r="A6" s="58" t="s">
        <v>33</v>
      </c>
      <c r="B6" s="20" t="s">
        <v>128</v>
      </c>
    </row>
    <row r="7" spans="1:2" s="44" customFormat="1" ht="50.25" customHeight="1">
      <c r="A7" s="59"/>
      <c r="B7" s="20" t="s">
        <v>129</v>
      </c>
    </row>
    <row r="8" spans="1:2" s="44" customFormat="1" ht="35.25" customHeight="1">
      <c r="A8" s="60"/>
      <c r="B8" s="20" t="s">
        <v>130</v>
      </c>
    </row>
    <row r="9" spans="1:2" s="44" customFormat="1" ht="69.75" customHeight="1">
      <c r="A9" s="58" t="s">
        <v>34</v>
      </c>
      <c r="B9" s="20" t="s">
        <v>149</v>
      </c>
    </row>
    <row r="10" spans="1:2" s="44" customFormat="1" ht="20.25" customHeight="1">
      <c r="A10" s="59"/>
      <c r="B10" s="20" t="s">
        <v>178</v>
      </c>
    </row>
    <row r="11" spans="1:2" s="44" customFormat="1" ht="20.25" customHeight="1">
      <c r="A11" s="59"/>
      <c r="B11" s="20" t="s">
        <v>190</v>
      </c>
    </row>
    <row r="12" spans="1:2" s="44" customFormat="1" ht="20.25" customHeight="1">
      <c r="A12" s="59"/>
      <c r="B12" s="20" t="s">
        <v>191</v>
      </c>
    </row>
    <row r="13" spans="1:2" s="44" customFormat="1" ht="33" customHeight="1">
      <c r="A13" s="59"/>
      <c r="B13" s="20" t="s">
        <v>192</v>
      </c>
    </row>
    <row r="14" spans="1:2" s="44" customFormat="1" ht="17.25" customHeight="1">
      <c r="A14" s="59"/>
      <c r="B14" s="20" t="s">
        <v>193</v>
      </c>
    </row>
    <row r="15" spans="1:2" s="44" customFormat="1" ht="33.75" customHeight="1">
      <c r="A15" s="59"/>
      <c r="B15" s="21" t="s">
        <v>194</v>
      </c>
    </row>
    <row r="16" spans="1:2" s="44" customFormat="1" ht="34.5" customHeight="1">
      <c r="A16" s="60"/>
      <c r="B16" s="21" t="s">
        <v>179</v>
      </c>
    </row>
    <row r="17" spans="1:2" s="44" customFormat="1" ht="18.75" customHeight="1">
      <c r="A17" s="42" t="s">
        <v>35</v>
      </c>
      <c r="B17" s="20" t="s">
        <v>95</v>
      </c>
    </row>
    <row r="18" spans="1:2" s="44" customFormat="1" ht="33.75" customHeight="1">
      <c r="A18" s="58" t="s">
        <v>131</v>
      </c>
      <c r="B18" s="20" t="s">
        <v>117</v>
      </c>
    </row>
    <row r="19" spans="1:2" s="44" customFormat="1" ht="35.25" customHeight="1">
      <c r="A19" s="59"/>
      <c r="B19" s="20" t="s">
        <v>67</v>
      </c>
    </row>
    <row r="20" spans="1:2" s="44" customFormat="1" ht="33.75" customHeight="1">
      <c r="A20" s="60"/>
      <c r="B20" s="20" t="s">
        <v>121</v>
      </c>
    </row>
    <row r="21" spans="1:2" s="44" customFormat="1" ht="21.75" customHeight="1">
      <c r="A21" s="22" t="s">
        <v>36</v>
      </c>
      <c r="B21" s="20" t="s">
        <v>132</v>
      </c>
    </row>
    <row r="22" spans="1:2" s="44" customFormat="1" ht="294.75" customHeight="1">
      <c r="A22" s="22" t="s">
        <v>37</v>
      </c>
      <c r="B22" s="20" t="s">
        <v>177</v>
      </c>
    </row>
    <row r="23" spans="1:2" s="44" customFormat="1" ht="35.25" customHeight="1">
      <c r="A23" s="22" t="s">
        <v>38</v>
      </c>
      <c r="B23" s="20" t="s">
        <v>148</v>
      </c>
    </row>
    <row r="24" spans="1:2" s="44" customFormat="1" ht="35.25" customHeight="1">
      <c r="A24" s="22" t="s">
        <v>39</v>
      </c>
      <c r="B24" s="20" t="s">
        <v>133</v>
      </c>
    </row>
    <row r="25" spans="1:2" s="44" customFormat="1" ht="17.25" customHeight="1">
      <c r="A25" s="22" t="s">
        <v>40</v>
      </c>
      <c r="B25" s="20" t="s">
        <v>124</v>
      </c>
    </row>
  </sheetData>
  <mergeCells count="6">
    <mergeCell ref="A18:A20"/>
    <mergeCell ref="A1:B1"/>
    <mergeCell ref="A2:B2"/>
    <mergeCell ref="A3:B3"/>
    <mergeCell ref="A6:A8"/>
    <mergeCell ref="A9:A16"/>
  </mergeCells>
  <pageMargins left="0.70866141732283472" right="0.70866141732283472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"/>
  <sheetViews>
    <sheetView view="pageBreakPreview" zoomScale="115" zoomScaleNormal="100" zoomScaleSheetLayoutView="115" workbookViewId="0">
      <selection activeCell="M19" sqref="M19"/>
    </sheetView>
  </sheetViews>
  <sheetFormatPr defaultRowHeight="12.75"/>
  <cols>
    <col min="1" max="1" width="6.42578125" style="30" customWidth="1"/>
    <col min="2" max="2" width="33.28515625" style="26" customWidth="1"/>
    <col min="3" max="3" width="9.140625" style="26"/>
    <col min="4" max="5" width="6.140625" style="30" customWidth="1"/>
    <col min="6" max="6" width="6" style="30" customWidth="1"/>
    <col min="7" max="12" width="5.7109375" style="30" customWidth="1"/>
    <col min="13" max="14" width="18.140625" style="26" customWidth="1"/>
    <col min="15" max="16384" width="9.140625" style="26"/>
  </cols>
  <sheetData>
    <row r="1" spans="1:14">
      <c r="A1" s="24"/>
      <c r="B1" s="25"/>
      <c r="C1" s="25"/>
      <c r="D1" s="24"/>
      <c r="E1" s="24"/>
      <c r="F1" s="24"/>
      <c r="G1" s="24"/>
      <c r="H1" s="24"/>
      <c r="I1" s="24"/>
      <c r="J1" s="24"/>
      <c r="K1" s="24"/>
      <c r="L1" s="24"/>
      <c r="M1" s="25"/>
      <c r="N1" s="25"/>
    </row>
    <row r="2" spans="1:14">
      <c r="A2" s="71" t="s">
        <v>49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24"/>
    </row>
    <row r="4" spans="1:14" ht="33.75" customHeight="1">
      <c r="A4" s="72" t="s">
        <v>17</v>
      </c>
      <c r="B4" s="72" t="s">
        <v>50</v>
      </c>
      <c r="C4" s="72" t="s">
        <v>18</v>
      </c>
      <c r="D4" s="72" t="s">
        <v>41</v>
      </c>
      <c r="E4" s="72"/>
      <c r="F4" s="72"/>
      <c r="G4" s="72"/>
      <c r="H4" s="72"/>
      <c r="I4" s="72"/>
      <c r="J4" s="72"/>
      <c r="K4" s="72"/>
      <c r="L4" s="72"/>
      <c r="M4" s="69" t="s">
        <v>21</v>
      </c>
      <c r="N4" s="69" t="s">
        <v>44</v>
      </c>
    </row>
    <row r="5" spans="1:14" ht="13.5">
      <c r="A5" s="72"/>
      <c r="B5" s="72"/>
      <c r="C5" s="72"/>
      <c r="D5" s="49">
        <v>2012</v>
      </c>
      <c r="E5" s="67">
        <v>2013</v>
      </c>
      <c r="F5" s="68"/>
      <c r="G5" s="73">
        <v>2014</v>
      </c>
      <c r="H5" s="73"/>
      <c r="I5" s="73">
        <v>2015</v>
      </c>
      <c r="J5" s="73"/>
      <c r="K5" s="73">
        <v>2016</v>
      </c>
      <c r="L5" s="73"/>
      <c r="M5" s="70"/>
      <c r="N5" s="70"/>
    </row>
    <row r="6" spans="1:14">
      <c r="A6" s="72"/>
      <c r="B6" s="69"/>
      <c r="C6" s="69"/>
      <c r="D6" s="135" t="s">
        <v>19</v>
      </c>
      <c r="E6" s="135" t="s">
        <v>20</v>
      </c>
      <c r="F6" s="135" t="s">
        <v>19</v>
      </c>
      <c r="G6" s="135" t="s">
        <v>20</v>
      </c>
      <c r="H6" s="135" t="s">
        <v>19</v>
      </c>
      <c r="I6" s="135" t="s">
        <v>20</v>
      </c>
      <c r="J6" s="135" t="s">
        <v>19</v>
      </c>
      <c r="K6" s="135" t="s">
        <v>20</v>
      </c>
      <c r="L6" s="135" t="s">
        <v>19</v>
      </c>
      <c r="M6" s="70"/>
      <c r="N6" s="70"/>
    </row>
    <row r="7" spans="1:14" ht="17.25" customHeight="1">
      <c r="A7" s="27"/>
      <c r="B7" s="62" t="s">
        <v>125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</row>
    <row r="8" spans="1:14" ht="23.25" customHeight="1">
      <c r="A8" s="27" t="s">
        <v>144</v>
      </c>
      <c r="B8" s="62" t="s">
        <v>135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</row>
    <row r="9" spans="1:14" ht="15.75" customHeight="1">
      <c r="A9" s="27" t="s">
        <v>8</v>
      </c>
      <c r="B9" s="62" t="s">
        <v>117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</row>
    <row r="10" spans="1:14" ht="28.5" customHeight="1">
      <c r="A10" s="27" t="s">
        <v>22</v>
      </c>
      <c r="B10" s="28" t="s">
        <v>158</v>
      </c>
      <c r="C10" s="28" t="s">
        <v>136</v>
      </c>
      <c r="D10" s="29">
        <v>2</v>
      </c>
      <c r="E10" s="29">
        <v>2</v>
      </c>
      <c r="F10" s="29">
        <v>3</v>
      </c>
      <c r="G10" s="29">
        <v>3</v>
      </c>
      <c r="H10" s="29"/>
      <c r="I10" s="29">
        <v>3</v>
      </c>
      <c r="J10" s="29"/>
      <c r="K10" s="29">
        <v>3</v>
      </c>
      <c r="L10" s="29"/>
      <c r="M10" s="28" t="s">
        <v>134</v>
      </c>
      <c r="N10" s="28" t="s">
        <v>124</v>
      </c>
    </row>
    <row r="11" spans="1:14" ht="42.75" customHeight="1">
      <c r="A11" s="27" t="s">
        <v>145</v>
      </c>
      <c r="B11" s="28" t="s">
        <v>168</v>
      </c>
      <c r="C11" s="28" t="s">
        <v>136</v>
      </c>
      <c r="D11" s="29">
        <v>1</v>
      </c>
      <c r="E11" s="29">
        <v>2</v>
      </c>
      <c r="F11" s="29"/>
      <c r="G11" s="29">
        <v>2</v>
      </c>
      <c r="H11" s="29"/>
      <c r="I11" s="29">
        <v>2</v>
      </c>
      <c r="J11" s="29"/>
      <c r="K11" s="29">
        <v>2</v>
      </c>
      <c r="L11" s="29"/>
      <c r="M11" s="28" t="s">
        <v>169</v>
      </c>
      <c r="N11" s="28" t="s">
        <v>138</v>
      </c>
    </row>
    <row r="12" spans="1:14" ht="27.75" customHeight="1">
      <c r="A12" s="27" t="s">
        <v>157</v>
      </c>
      <c r="B12" s="18" t="s">
        <v>159</v>
      </c>
      <c r="C12" s="18" t="s">
        <v>137</v>
      </c>
      <c r="D12" s="27" t="s">
        <v>94</v>
      </c>
      <c r="E12" s="27" t="s">
        <v>94</v>
      </c>
      <c r="F12" s="27" t="s">
        <v>94</v>
      </c>
      <c r="G12" s="27" t="s">
        <v>94</v>
      </c>
      <c r="H12" s="27"/>
      <c r="I12" s="27" t="s">
        <v>94</v>
      </c>
      <c r="J12" s="27"/>
      <c r="K12" s="27" t="s">
        <v>94</v>
      </c>
      <c r="L12" s="27"/>
      <c r="M12" s="18" t="s">
        <v>160</v>
      </c>
      <c r="N12" s="18" t="s">
        <v>153</v>
      </c>
    </row>
    <row r="13" spans="1:14" ht="27.75" customHeight="1">
      <c r="A13" s="27"/>
      <c r="B13" s="18" t="s">
        <v>189</v>
      </c>
      <c r="C13" s="18" t="s">
        <v>136</v>
      </c>
      <c r="D13" s="27">
        <v>0</v>
      </c>
      <c r="E13" s="27">
        <v>0</v>
      </c>
      <c r="F13" s="27"/>
      <c r="G13" s="27">
        <v>1</v>
      </c>
      <c r="H13" s="27"/>
      <c r="I13" s="27">
        <v>0</v>
      </c>
      <c r="J13" s="27"/>
      <c r="K13" s="27">
        <v>0</v>
      </c>
      <c r="L13" s="27"/>
      <c r="M13" s="18" t="s">
        <v>134</v>
      </c>
      <c r="N13" s="18" t="s">
        <v>124</v>
      </c>
    </row>
    <row r="14" spans="1:14" ht="16.5" customHeight="1">
      <c r="A14" s="27" t="s">
        <v>9</v>
      </c>
      <c r="B14" s="63" t="s">
        <v>67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64"/>
      <c r="N14" s="65"/>
    </row>
    <row r="15" spans="1:14" ht="42.75" customHeight="1">
      <c r="A15" s="27" t="s">
        <v>45</v>
      </c>
      <c r="B15" s="28" t="s">
        <v>104</v>
      </c>
      <c r="C15" s="18" t="s">
        <v>139</v>
      </c>
      <c r="D15" s="27">
        <v>2290</v>
      </c>
      <c r="E15" s="27">
        <v>2290</v>
      </c>
      <c r="F15" s="27"/>
      <c r="G15" s="27">
        <v>2290</v>
      </c>
      <c r="H15" s="27"/>
      <c r="I15" s="27">
        <v>2293</v>
      </c>
      <c r="J15" s="27"/>
      <c r="K15" s="27">
        <v>2294</v>
      </c>
      <c r="L15" s="27"/>
      <c r="M15" s="18" t="s">
        <v>140</v>
      </c>
      <c r="N15" s="18" t="s">
        <v>141</v>
      </c>
    </row>
    <row r="16" spans="1:14" ht="14.25" customHeight="1">
      <c r="A16" s="27" t="s">
        <v>146</v>
      </c>
      <c r="B16" s="63" t="s">
        <v>121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64"/>
      <c r="N16" s="65"/>
    </row>
    <row r="17" spans="1:14" ht="27" customHeight="1">
      <c r="A17" s="27" t="s">
        <v>147</v>
      </c>
      <c r="B17" s="18" t="s">
        <v>170</v>
      </c>
      <c r="C17" s="18" t="s">
        <v>136</v>
      </c>
      <c r="D17" s="27">
        <v>900</v>
      </c>
      <c r="E17" s="27">
        <v>900</v>
      </c>
      <c r="F17" s="27"/>
      <c r="G17" s="27">
        <v>1120</v>
      </c>
      <c r="H17" s="27"/>
      <c r="I17" s="27">
        <v>700</v>
      </c>
      <c r="J17" s="27"/>
      <c r="K17" s="27">
        <v>700</v>
      </c>
      <c r="L17" s="27"/>
      <c r="M17" s="18" t="s">
        <v>187</v>
      </c>
      <c r="N17" s="18" t="s">
        <v>186</v>
      </c>
    </row>
    <row r="18" spans="1:14" ht="40.5" customHeight="1">
      <c r="A18" s="27" t="s">
        <v>197</v>
      </c>
      <c r="B18" s="18" t="s">
        <v>171</v>
      </c>
      <c r="C18" s="18" t="s">
        <v>136</v>
      </c>
      <c r="D18" s="27">
        <v>6</v>
      </c>
      <c r="E18" s="27">
        <v>6</v>
      </c>
      <c r="F18" s="27"/>
      <c r="G18" s="27">
        <v>7</v>
      </c>
      <c r="H18" s="27"/>
      <c r="I18" s="27">
        <v>6</v>
      </c>
      <c r="J18" s="27"/>
      <c r="K18" s="27">
        <v>6</v>
      </c>
      <c r="L18" s="27"/>
      <c r="M18" s="57" t="s">
        <v>196</v>
      </c>
      <c r="N18" s="57" t="s">
        <v>124</v>
      </c>
    </row>
    <row r="19" spans="1:14" ht="25.5">
      <c r="A19" s="27" t="s">
        <v>198</v>
      </c>
      <c r="B19" s="18" t="s">
        <v>142</v>
      </c>
      <c r="C19" s="18" t="s">
        <v>137</v>
      </c>
      <c r="D19" s="27" t="s">
        <v>94</v>
      </c>
      <c r="E19" s="27" t="s">
        <v>94</v>
      </c>
      <c r="F19" s="27"/>
      <c r="G19" s="27" t="s">
        <v>94</v>
      </c>
      <c r="H19" s="27"/>
      <c r="I19" s="27" t="s">
        <v>95</v>
      </c>
      <c r="J19" s="27"/>
      <c r="K19" s="27" t="s">
        <v>95</v>
      </c>
      <c r="L19" s="27"/>
      <c r="M19" s="18" t="s">
        <v>188</v>
      </c>
      <c r="N19" s="18" t="s">
        <v>143</v>
      </c>
    </row>
    <row r="21" spans="1:14" ht="19.5" customHeight="1">
      <c r="A21" s="66" t="s">
        <v>51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</row>
    <row r="22" spans="1:14">
      <c r="F22" s="31"/>
    </row>
    <row r="23" spans="1:14">
      <c r="F23" s="31"/>
    </row>
    <row r="24" spans="1:14">
      <c r="F24" s="31"/>
    </row>
    <row r="25" spans="1:14">
      <c r="F25" s="31"/>
    </row>
    <row r="26" spans="1:14">
      <c r="F26" s="31"/>
    </row>
    <row r="27" spans="1:14">
      <c r="F27" s="31"/>
    </row>
  </sheetData>
  <mergeCells count="17">
    <mergeCell ref="A2:M2"/>
    <mergeCell ref="A4:A6"/>
    <mergeCell ref="B4:B6"/>
    <mergeCell ref="C4:C6"/>
    <mergeCell ref="D4:L4"/>
    <mergeCell ref="G5:H5"/>
    <mergeCell ref="I5:J5"/>
    <mergeCell ref="M4:M6"/>
    <mergeCell ref="K5:L5"/>
    <mergeCell ref="B9:N9"/>
    <mergeCell ref="B14:N14"/>
    <mergeCell ref="B16:N16"/>
    <mergeCell ref="A21:N21"/>
    <mergeCell ref="E5:F5"/>
    <mergeCell ref="B8:N8"/>
    <mergeCell ref="N4:N6"/>
    <mergeCell ref="B7:N7"/>
  </mergeCells>
  <pageMargins left="0.7" right="0.7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115" zoomScaleNormal="100" zoomScaleSheetLayoutView="115" workbookViewId="0">
      <selection sqref="A1:E12"/>
    </sheetView>
  </sheetViews>
  <sheetFormatPr defaultRowHeight="15"/>
  <cols>
    <col min="1" max="1" width="47.42578125" style="23" customWidth="1"/>
    <col min="2" max="5" width="8.7109375" style="23" customWidth="1"/>
    <col min="6" max="16384" width="9.140625" style="23"/>
  </cols>
  <sheetData>
    <row r="1" spans="1:5">
      <c r="A1" s="74" t="s">
        <v>52</v>
      </c>
      <c r="B1" s="74"/>
      <c r="C1" s="74"/>
      <c r="D1" s="74"/>
      <c r="E1" s="74"/>
    </row>
    <row r="3" spans="1:5" ht="16.5" customHeight="1">
      <c r="A3" s="75" t="s">
        <v>53</v>
      </c>
      <c r="B3" s="77" t="s">
        <v>42</v>
      </c>
      <c r="C3" s="77"/>
      <c r="D3" s="77"/>
      <c r="E3" s="77"/>
    </row>
    <row r="4" spans="1:5" ht="16.5" customHeight="1">
      <c r="A4" s="76"/>
      <c r="B4" s="47" t="s">
        <v>7</v>
      </c>
      <c r="C4" s="48">
        <v>2014</v>
      </c>
      <c r="D4" s="48">
        <v>2015</v>
      </c>
      <c r="E4" s="48">
        <v>2016</v>
      </c>
    </row>
    <row r="5" spans="1:5" ht="25.5" customHeight="1">
      <c r="A5" s="32" t="s">
        <v>125</v>
      </c>
      <c r="B5" s="33">
        <f>B7+B9+B11</f>
        <v>4007.4</v>
      </c>
      <c r="C5" s="33">
        <f t="shared" ref="C5:E5" si="0">C7+C9+C11</f>
        <v>2089.4</v>
      </c>
      <c r="D5" s="33">
        <f t="shared" si="0"/>
        <v>964</v>
      </c>
      <c r="E5" s="33">
        <f t="shared" si="0"/>
        <v>954</v>
      </c>
    </row>
    <row r="6" spans="1:5" ht="38.25" customHeight="1">
      <c r="A6" s="32" t="s">
        <v>172</v>
      </c>
      <c r="B6" s="33">
        <f>B5</f>
        <v>4007.4</v>
      </c>
      <c r="C6" s="33">
        <f t="shared" ref="C6:E6" si="1">C5</f>
        <v>2089.4</v>
      </c>
      <c r="D6" s="33">
        <f t="shared" si="1"/>
        <v>964</v>
      </c>
      <c r="E6" s="33">
        <f t="shared" si="1"/>
        <v>954</v>
      </c>
    </row>
    <row r="7" spans="1:5" ht="39" customHeight="1">
      <c r="A7" s="32" t="s">
        <v>117</v>
      </c>
      <c r="B7" s="33">
        <f>'Пр7. Фин.МП'!C20</f>
        <v>340.5</v>
      </c>
      <c r="C7" s="33">
        <f>'Пр7. Фин.МП'!D20</f>
        <v>82.5</v>
      </c>
      <c r="D7" s="33">
        <f>'Пр7. Фин.МП'!E20</f>
        <v>129</v>
      </c>
      <c r="E7" s="33">
        <f>'Пр7. Фин.МП'!F20</f>
        <v>129</v>
      </c>
    </row>
    <row r="8" spans="1:5" ht="28.5" customHeight="1">
      <c r="A8" s="32" t="s">
        <v>172</v>
      </c>
      <c r="B8" s="33">
        <f>B7</f>
        <v>340.5</v>
      </c>
      <c r="C8" s="33">
        <f t="shared" ref="C8:E8" si="2">C7</f>
        <v>82.5</v>
      </c>
      <c r="D8" s="33">
        <f t="shared" si="2"/>
        <v>129</v>
      </c>
      <c r="E8" s="33">
        <f t="shared" si="2"/>
        <v>129</v>
      </c>
    </row>
    <row r="9" spans="1:5" ht="44.25" customHeight="1">
      <c r="A9" s="32" t="s">
        <v>67</v>
      </c>
      <c r="B9" s="33">
        <f>'Пр7. Фин.МП'!C35</f>
        <v>2700</v>
      </c>
      <c r="C9" s="33">
        <f>'Пр7. Фин.МП'!D35</f>
        <v>1500</v>
      </c>
      <c r="D9" s="33">
        <f>'Пр7. Фин.МП'!E35</f>
        <v>600</v>
      </c>
      <c r="E9" s="33">
        <f>'Пр7. Фин.МП'!F35</f>
        <v>600</v>
      </c>
    </row>
    <row r="10" spans="1:5" ht="33" customHeight="1">
      <c r="A10" s="32" t="s">
        <v>172</v>
      </c>
      <c r="B10" s="33">
        <f>B9</f>
        <v>2700</v>
      </c>
      <c r="C10" s="33">
        <f t="shared" ref="C10:E10" si="3">C9</f>
        <v>1500</v>
      </c>
      <c r="D10" s="33">
        <f t="shared" si="3"/>
        <v>600</v>
      </c>
      <c r="E10" s="33">
        <f t="shared" si="3"/>
        <v>600</v>
      </c>
    </row>
    <row r="11" spans="1:5" ht="32.25" customHeight="1">
      <c r="A11" s="32" t="s">
        <v>121</v>
      </c>
      <c r="B11" s="33">
        <f>'Пр7. Фин.МП'!C45</f>
        <v>966.9</v>
      </c>
      <c r="C11" s="33">
        <f>'Пр7. Фин.МП'!D45</f>
        <v>506.9</v>
      </c>
      <c r="D11" s="33">
        <f>'Пр7. Фин.МП'!E45</f>
        <v>235</v>
      </c>
      <c r="E11" s="33">
        <f>'Пр7. Фин.МП'!F45</f>
        <v>225</v>
      </c>
    </row>
    <row r="12" spans="1:5" ht="31.5" customHeight="1">
      <c r="A12" s="32" t="s">
        <v>172</v>
      </c>
      <c r="B12" s="33">
        <f>B11</f>
        <v>966.9</v>
      </c>
      <c r="C12" s="33">
        <f t="shared" ref="C12:E12" si="4">C11</f>
        <v>506.9</v>
      </c>
      <c r="D12" s="33">
        <f t="shared" si="4"/>
        <v>235</v>
      </c>
      <c r="E12" s="33">
        <f t="shared" si="4"/>
        <v>225</v>
      </c>
    </row>
  </sheetData>
  <mergeCells count="3">
    <mergeCell ref="A1:E1"/>
    <mergeCell ref="A3:A4"/>
    <mergeCell ref="B3:E3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4"/>
  <sheetViews>
    <sheetView view="pageBreakPreview" zoomScaleNormal="100" zoomScaleSheetLayoutView="100" workbookViewId="0">
      <pane xSplit="1" ySplit="4" topLeftCell="B44" activePane="bottomRight" state="frozen"/>
      <selection pane="topRight" activeCell="B1" sqref="B1"/>
      <selection pane="bottomLeft" activeCell="A5" sqref="A5"/>
      <selection pane="bottomRight" activeCell="D53" sqref="D53"/>
    </sheetView>
  </sheetViews>
  <sheetFormatPr defaultRowHeight="15"/>
  <cols>
    <col min="1" max="1" width="43.7109375" style="1" customWidth="1"/>
    <col min="2" max="2" width="9" style="1" customWidth="1"/>
    <col min="3" max="6" width="7.85546875" style="1" customWidth="1"/>
    <col min="7" max="16384" width="9.140625" style="1"/>
  </cols>
  <sheetData>
    <row r="1" spans="1:8" ht="50.25" customHeight="1">
      <c r="A1" s="79" t="s">
        <v>122</v>
      </c>
      <c r="B1" s="79"/>
      <c r="C1" s="79"/>
      <c r="D1" s="79"/>
      <c r="E1" s="79"/>
      <c r="F1" s="79"/>
    </row>
    <row r="3" spans="1:8" ht="16.5" customHeight="1">
      <c r="A3" s="82"/>
      <c r="B3" s="81"/>
      <c r="C3" s="80" t="s">
        <v>54</v>
      </c>
      <c r="D3" s="80"/>
      <c r="E3" s="80"/>
      <c r="F3" s="80"/>
    </row>
    <row r="4" spans="1:8" ht="16.5" customHeight="1">
      <c r="A4" s="82"/>
      <c r="B4" s="81"/>
      <c r="C4" s="45" t="s">
        <v>7</v>
      </c>
      <c r="D4" s="46">
        <v>2014</v>
      </c>
      <c r="E4" s="46">
        <v>2015</v>
      </c>
      <c r="F4" s="46">
        <v>2016</v>
      </c>
    </row>
    <row r="5" spans="1:8" ht="16.5" customHeight="1">
      <c r="A5" s="78" t="s">
        <v>123</v>
      </c>
      <c r="B5" s="34" t="s">
        <v>7</v>
      </c>
      <c r="C5" s="35">
        <f t="shared" ref="C5:F9" si="0">C20+C35+C45</f>
        <v>4007.4</v>
      </c>
      <c r="D5" s="35">
        <f t="shared" si="0"/>
        <v>2089.4</v>
      </c>
      <c r="E5" s="35">
        <f t="shared" si="0"/>
        <v>964</v>
      </c>
      <c r="F5" s="35">
        <f t="shared" si="0"/>
        <v>954</v>
      </c>
      <c r="G5" s="36"/>
      <c r="H5" s="36"/>
    </row>
    <row r="6" spans="1:8" ht="16.5" customHeight="1">
      <c r="A6" s="78"/>
      <c r="B6" s="35" t="s">
        <v>3</v>
      </c>
      <c r="C6" s="35">
        <f t="shared" si="0"/>
        <v>4.5</v>
      </c>
      <c r="D6" s="35">
        <f t="shared" si="0"/>
        <v>4.5</v>
      </c>
      <c r="E6" s="35">
        <f t="shared" si="0"/>
        <v>0</v>
      </c>
      <c r="F6" s="35">
        <f t="shared" si="0"/>
        <v>0</v>
      </c>
      <c r="G6" s="36"/>
      <c r="H6" s="36"/>
    </row>
    <row r="7" spans="1:8" ht="16.5" customHeight="1">
      <c r="A7" s="78"/>
      <c r="B7" s="35" t="s">
        <v>4</v>
      </c>
      <c r="C7" s="35">
        <f t="shared" si="0"/>
        <v>0</v>
      </c>
      <c r="D7" s="35">
        <f t="shared" si="0"/>
        <v>0</v>
      </c>
      <c r="E7" s="35">
        <f t="shared" si="0"/>
        <v>0</v>
      </c>
      <c r="F7" s="35">
        <f t="shared" si="0"/>
        <v>0</v>
      </c>
      <c r="G7" s="36"/>
      <c r="H7" s="36"/>
    </row>
    <row r="8" spans="1:8" ht="16.5" customHeight="1">
      <c r="A8" s="78"/>
      <c r="B8" s="35" t="s">
        <v>5</v>
      </c>
      <c r="C8" s="35">
        <f t="shared" si="0"/>
        <v>4002.9</v>
      </c>
      <c r="D8" s="35">
        <f t="shared" si="0"/>
        <v>2084.9</v>
      </c>
      <c r="E8" s="35">
        <f t="shared" si="0"/>
        <v>964</v>
      </c>
      <c r="F8" s="35">
        <f t="shared" si="0"/>
        <v>954</v>
      </c>
      <c r="G8" s="36"/>
      <c r="H8" s="36"/>
    </row>
    <row r="9" spans="1:8" ht="16.5" customHeight="1">
      <c r="A9" s="78"/>
      <c r="B9" s="35" t="s">
        <v>6</v>
      </c>
      <c r="C9" s="35">
        <f t="shared" si="0"/>
        <v>0</v>
      </c>
      <c r="D9" s="35">
        <f t="shared" si="0"/>
        <v>0</v>
      </c>
      <c r="E9" s="35">
        <f t="shared" si="0"/>
        <v>0</v>
      </c>
      <c r="F9" s="35">
        <f t="shared" si="0"/>
        <v>0</v>
      </c>
      <c r="G9" s="36"/>
      <c r="H9" s="36"/>
    </row>
    <row r="10" spans="1:8" ht="16.5" customHeight="1">
      <c r="A10" s="78" t="s">
        <v>173</v>
      </c>
      <c r="B10" s="34" t="s">
        <v>7</v>
      </c>
      <c r="C10" s="35">
        <f>C25+C40+C50</f>
        <v>3114.4</v>
      </c>
      <c r="D10" s="35">
        <f t="shared" ref="D10:F10" si="1">D25+D40+D50</f>
        <v>1776.4</v>
      </c>
      <c r="E10" s="35">
        <f t="shared" si="1"/>
        <v>679</v>
      </c>
      <c r="F10" s="35">
        <f t="shared" si="1"/>
        <v>659</v>
      </c>
      <c r="G10" s="36"/>
      <c r="H10" s="36"/>
    </row>
    <row r="11" spans="1:8" ht="16.5" customHeight="1">
      <c r="A11" s="78"/>
      <c r="B11" s="35" t="s">
        <v>3</v>
      </c>
      <c r="C11" s="35">
        <f t="shared" ref="C11:F14" si="2">C26+C41+C51</f>
        <v>4.5</v>
      </c>
      <c r="D11" s="35">
        <f t="shared" si="2"/>
        <v>4.5</v>
      </c>
      <c r="E11" s="35">
        <f t="shared" si="2"/>
        <v>0</v>
      </c>
      <c r="F11" s="35">
        <f t="shared" si="2"/>
        <v>0</v>
      </c>
      <c r="G11" s="36"/>
      <c r="H11" s="36"/>
    </row>
    <row r="12" spans="1:8" ht="16.5" customHeight="1">
      <c r="A12" s="78"/>
      <c r="B12" s="35" t="s">
        <v>4</v>
      </c>
      <c r="C12" s="35">
        <f t="shared" si="2"/>
        <v>0</v>
      </c>
      <c r="D12" s="35">
        <f t="shared" si="2"/>
        <v>0</v>
      </c>
      <c r="E12" s="35">
        <f t="shared" si="2"/>
        <v>0</v>
      </c>
      <c r="F12" s="35">
        <f t="shared" si="2"/>
        <v>0</v>
      </c>
      <c r="G12" s="36"/>
      <c r="H12" s="36"/>
    </row>
    <row r="13" spans="1:8" ht="16.5" customHeight="1">
      <c r="A13" s="78"/>
      <c r="B13" s="35" t="s">
        <v>5</v>
      </c>
      <c r="C13" s="35">
        <f t="shared" si="2"/>
        <v>3109.9</v>
      </c>
      <c r="D13" s="35">
        <f t="shared" si="2"/>
        <v>1771.9</v>
      </c>
      <c r="E13" s="35">
        <f t="shared" si="2"/>
        <v>679</v>
      </c>
      <c r="F13" s="35">
        <f t="shared" si="2"/>
        <v>659</v>
      </c>
      <c r="G13" s="36"/>
      <c r="H13" s="36"/>
    </row>
    <row r="14" spans="1:8" ht="16.5" customHeight="1">
      <c r="A14" s="78"/>
      <c r="B14" s="35" t="s">
        <v>6</v>
      </c>
      <c r="C14" s="35">
        <f t="shared" si="2"/>
        <v>0</v>
      </c>
      <c r="D14" s="35">
        <f t="shared" si="2"/>
        <v>0</v>
      </c>
      <c r="E14" s="35">
        <f t="shared" si="2"/>
        <v>0</v>
      </c>
      <c r="F14" s="35">
        <f t="shared" si="2"/>
        <v>0</v>
      </c>
      <c r="G14" s="36"/>
      <c r="H14" s="36"/>
    </row>
    <row r="15" spans="1:8" ht="16.5" customHeight="1">
      <c r="A15" s="78" t="s">
        <v>156</v>
      </c>
      <c r="B15" s="34" t="s">
        <v>7</v>
      </c>
      <c r="C15" s="35">
        <f>C30+C55</f>
        <v>893</v>
      </c>
      <c r="D15" s="35">
        <f t="shared" ref="D15:F15" si="3">D30+D55</f>
        <v>313</v>
      </c>
      <c r="E15" s="35">
        <f t="shared" si="3"/>
        <v>285</v>
      </c>
      <c r="F15" s="35">
        <f t="shared" si="3"/>
        <v>295</v>
      </c>
      <c r="G15" s="36"/>
      <c r="H15" s="36"/>
    </row>
    <row r="16" spans="1:8" ht="16.5" customHeight="1">
      <c r="A16" s="78"/>
      <c r="B16" s="35" t="s">
        <v>3</v>
      </c>
      <c r="C16" s="35">
        <f t="shared" ref="C16:F19" si="4">C31+C56</f>
        <v>0</v>
      </c>
      <c r="D16" s="35">
        <f t="shared" si="4"/>
        <v>0</v>
      </c>
      <c r="E16" s="35">
        <f t="shared" si="4"/>
        <v>0</v>
      </c>
      <c r="F16" s="35">
        <f t="shared" si="4"/>
        <v>0</v>
      </c>
      <c r="G16" s="36"/>
      <c r="H16" s="36"/>
    </row>
    <row r="17" spans="1:8" ht="16.5" customHeight="1">
      <c r="A17" s="78"/>
      <c r="B17" s="35" t="s">
        <v>4</v>
      </c>
      <c r="C17" s="35">
        <f t="shared" si="4"/>
        <v>0</v>
      </c>
      <c r="D17" s="35">
        <f t="shared" si="4"/>
        <v>0</v>
      </c>
      <c r="E17" s="35">
        <f t="shared" si="4"/>
        <v>0</v>
      </c>
      <c r="F17" s="35">
        <f t="shared" si="4"/>
        <v>0</v>
      </c>
      <c r="G17" s="36"/>
      <c r="H17" s="36"/>
    </row>
    <row r="18" spans="1:8" ht="16.5" customHeight="1">
      <c r="A18" s="78"/>
      <c r="B18" s="35" t="s">
        <v>5</v>
      </c>
      <c r="C18" s="35">
        <f t="shared" si="4"/>
        <v>893</v>
      </c>
      <c r="D18" s="35">
        <f t="shared" si="4"/>
        <v>313</v>
      </c>
      <c r="E18" s="35">
        <f t="shared" si="4"/>
        <v>285</v>
      </c>
      <c r="F18" s="35">
        <f t="shared" si="4"/>
        <v>295</v>
      </c>
      <c r="G18" s="36"/>
      <c r="H18" s="36"/>
    </row>
    <row r="19" spans="1:8" ht="16.5" customHeight="1">
      <c r="A19" s="78"/>
      <c r="B19" s="35" t="s">
        <v>6</v>
      </c>
      <c r="C19" s="35">
        <f t="shared" si="4"/>
        <v>0</v>
      </c>
      <c r="D19" s="35">
        <f t="shared" si="4"/>
        <v>0</v>
      </c>
      <c r="E19" s="35">
        <f t="shared" si="4"/>
        <v>0</v>
      </c>
      <c r="F19" s="35">
        <f t="shared" si="4"/>
        <v>0</v>
      </c>
      <c r="G19" s="36"/>
      <c r="H19" s="36"/>
    </row>
    <row r="20" spans="1:8" ht="16.5" customHeight="1">
      <c r="A20" s="78" t="s">
        <v>117</v>
      </c>
      <c r="B20" s="34" t="s">
        <v>7</v>
      </c>
      <c r="C20" s="37">
        <f>C25+C30</f>
        <v>340.5</v>
      </c>
      <c r="D20" s="37">
        <f t="shared" ref="D20:F20" si="5">D25+D30</f>
        <v>82.5</v>
      </c>
      <c r="E20" s="37">
        <f t="shared" si="5"/>
        <v>129</v>
      </c>
      <c r="F20" s="37">
        <f t="shared" si="5"/>
        <v>129</v>
      </c>
      <c r="G20" s="36"/>
      <c r="H20" s="36"/>
    </row>
    <row r="21" spans="1:8" ht="16.5" customHeight="1">
      <c r="A21" s="78"/>
      <c r="B21" s="35" t="s">
        <v>3</v>
      </c>
      <c r="C21" s="37">
        <f t="shared" ref="C21:F24" si="6">C26+C31</f>
        <v>4.5</v>
      </c>
      <c r="D21" s="37">
        <f t="shared" si="6"/>
        <v>4.5</v>
      </c>
      <c r="E21" s="37">
        <f t="shared" si="6"/>
        <v>0</v>
      </c>
      <c r="F21" s="37">
        <f t="shared" si="6"/>
        <v>0</v>
      </c>
      <c r="G21" s="36"/>
      <c r="H21" s="36"/>
    </row>
    <row r="22" spans="1:8" ht="16.5" customHeight="1">
      <c r="A22" s="78"/>
      <c r="B22" s="35" t="s">
        <v>4</v>
      </c>
      <c r="C22" s="37">
        <f t="shared" si="6"/>
        <v>0</v>
      </c>
      <c r="D22" s="37">
        <f t="shared" si="6"/>
        <v>0</v>
      </c>
      <c r="E22" s="37">
        <f t="shared" si="6"/>
        <v>0</v>
      </c>
      <c r="F22" s="37">
        <f t="shared" si="6"/>
        <v>0</v>
      </c>
      <c r="G22" s="36"/>
      <c r="H22" s="36"/>
    </row>
    <row r="23" spans="1:8" ht="16.5" customHeight="1">
      <c r="A23" s="78"/>
      <c r="B23" s="35" t="s">
        <v>5</v>
      </c>
      <c r="C23" s="37">
        <f t="shared" si="6"/>
        <v>336</v>
      </c>
      <c r="D23" s="37">
        <f t="shared" si="6"/>
        <v>78</v>
      </c>
      <c r="E23" s="37">
        <f t="shared" si="6"/>
        <v>129</v>
      </c>
      <c r="F23" s="37">
        <f t="shared" si="6"/>
        <v>129</v>
      </c>
      <c r="G23" s="36"/>
      <c r="H23" s="36"/>
    </row>
    <row r="24" spans="1:8" ht="16.5" customHeight="1">
      <c r="A24" s="78"/>
      <c r="B24" s="35" t="s">
        <v>6</v>
      </c>
      <c r="C24" s="37">
        <f t="shared" si="6"/>
        <v>0</v>
      </c>
      <c r="D24" s="37">
        <f t="shared" si="6"/>
        <v>0</v>
      </c>
      <c r="E24" s="37">
        <f t="shared" si="6"/>
        <v>0</v>
      </c>
      <c r="F24" s="37">
        <f t="shared" si="6"/>
        <v>0</v>
      </c>
      <c r="G24" s="36"/>
      <c r="H24" s="36"/>
    </row>
    <row r="25" spans="1:8" ht="16.5" customHeight="1">
      <c r="A25" s="78" t="s">
        <v>173</v>
      </c>
      <c r="B25" s="34" t="s">
        <v>7</v>
      </c>
      <c r="C25" s="37">
        <f>C26+C27+C28+C29</f>
        <v>180.5</v>
      </c>
      <c r="D25" s="37">
        <f t="shared" ref="D25:F25" si="7">D26+D27+D28+D29</f>
        <v>62.5</v>
      </c>
      <c r="E25" s="37">
        <f t="shared" si="7"/>
        <v>59</v>
      </c>
      <c r="F25" s="37">
        <f t="shared" si="7"/>
        <v>59</v>
      </c>
      <c r="G25" s="36"/>
      <c r="H25" s="36"/>
    </row>
    <row r="26" spans="1:8" ht="16.5" customHeight="1">
      <c r="A26" s="78"/>
      <c r="B26" s="35" t="s">
        <v>3</v>
      </c>
      <c r="C26" s="37">
        <f>D26+E26+F26</f>
        <v>4.5</v>
      </c>
      <c r="D26" s="37">
        <f>'Пр14. План'!F55</f>
        <v>4.5</v>
      </c>
      <c r="E26" s="37">
        <v>0</v>
      </c>
      <c r="F26" s="37">
        <v>0</v>
      </c>
      <c r="G26" s="36"/>
      <c r="H26" s="36"/>
    </row>
    <row r="27" spans="1:8" ht="16.5" customHeight="1">
      <c r="A27" s="78"/>
      <c r="B27" s="35" t="s">
        <v>4</v>
      </c>
      <c r="C27" s="37">
        <f t="shared" ref="C27:C29" si="8">D27+E27+F27</f>
        <v>0</v>
      </c>
      <c r="D27" s="37">
        <v>0</v>
      </c>
      <c r="E27" s="37">
        <v>0</v>
      </c>
      <c r="F27" s="37">
        <v>0</v>
      </c>
      <c r="G27" s="36"/>
      <c r="H27" s="36"/>
    </row>
    <row r="28" spans="1:8" ht="16.5" customHeight="1">
      <c r="A28" s="78"/>
      <c r="B28" s="35" t="s">
        <v>5</v>
      </c>
      <c r="C28" s="37">
        <f t="shared" si="8"/>
        <v>176</v>
      </c>
      <c r="D28" s="37">
        <f>'Пр14. План'!H24+'Пр14. План'!H44+'Пр14. План'!H48</f>
        <v>58</v>
      </c>
      <c r="E28" s="37">
        <f>'Пр14. План'!H25+'Пр14. План'!H45+'Пр14. План'!H49</f>
        <v>59</v>
      </c>
      <c r="F28" s="37">
        <f>'Пр14. План'!H26+'Пр14. План'!H46+'Пр14. План'!H50</f>
        <v>59</v>
      </c>
      <c r="G28" s="36"/>
      <c r="H28" s="36"/>
    </row>
    <row r="29" spans="1:8" ht="16.5" customHeight="1">
      <c r="A29" s="78"/>
      <c r="B29" s="35" t="s">
        <v>6</v>
      </c>
      <c r="C29" s="37">
        <f t="shared" si="8"/>
        <v>0</v>
      </c>
      <c r="D29" s="37">
        <v>0</v>
      </c>
      <c r="E29" s="37">
        <v>0</v>
      </c>
      <c r="F29" s="37">
        <v>0</v>
      </c>
      <c r="G29" s="36"/>
      <c r="H29" s="36"/>
    </row>
    <row r="30" spans="1:8" ht="16.5" customHeight="1">
      <c r="A30" s="78" t="s">
        <v>156</v>
      </c>
      <c r="B30" s="34" t="s">
        <v>7</v>
      </c>
      <c r="C30" s="37">
        <f t="shared" ref="C30:E30" si="9">C31+C32+C33+C34</f>
        <v>160</v>
      </c>
      <c r="D30" s="37">
        <f t="shared" si="9"/>
        <v>20</v>
      </c>
      <c r="E30" s="37">
        <f t="shared" si="9"/>
        <v>70</v>
      </c>
      <c r="F30" s="37">
        <f>F31+F32+F33+F34</f>
        <v>70</v>
      </c>
      <c r="G30" s="36"/>
      <c r="H30" s="36"/>
    </row>
    <row r="31" spans="1:8" ht="16.5" customHeight="1">
      <c r="A31" s="78"/>
      <c r="B31" s="35" t="s">
        <v>3</v>
      </c>
      <c r="C31" s="37">
        <f>D31+E31+F31</f>
        <v>0</v>
      </c>
      <c r="D31" s="37">
        <v>0</v>
      </c>
      <c r="E31" s="37">
        <v>0</v>
      </c>
      <c r="F31" s="37">
        <v>0</v>
      </c>
      <c r="G31" s="36"/>
      <c r="H31" s="36"/>
    </row>
    <row r="32" spans="1:8" ht="16.5" customHeight="1">
      <c r="A32" s="78"/>
      <c r="B32" s="35" t="s">
        <v>4</v>
      </c>
      <c r="C32" s="37">
        <f t="shared" ref="C32:C34" si="10">D32+E32+F32</f>
        <v>0</v>
      </c>
      <c r="D32" s="37">
        <v>0</v>
      </c>
      <c r="E32" s="37">
        <v>0</v>
      </c>
      <c r="F32" s="37">
        <v>0</v>
      </c>
      <c r="G32" s="36"/>
      <c r="H32" s="36"/>
    </row>
    <row r="33" spans="1:8" ht="16.5" customHeight="1">
      <c r="A33" s="78"/>
      <c r="B33" s="35" t="s">
        <v>5</v>
      </c>
      <c r="C33" s="37">
        <f t="shared" si="10"/>
        <v>160</v>
      </c>
      <c r="D33" s="37">
        <f>'Пр14. План'!H28+'Пр14. План'!H32</f>
        <v>20</v>
      </c>
      <c r="E33" s="37">
        <f>'Пр14. План'!H29+'Пр14. План'!H33</f>
        <v>70</v>
      </c>
      <c r="F33" s="37">
        <f>'Пр14. План'!H26+'Пр14. План'!H30</f>
        <v>70</v>
      </c>
      <c r="G33" s="36"/>
      <c r="H33" s="36"/>
    </row>
    <row r="34" spans="1:8" ht="16.5" customHeight="1">
      <c r="A34" s="78"/>
      <c r="B34" s="35" t="s">
        <v>6</v>
      </c>
      <c r="C34" s="37">
        <f t="shared" si="10"/>
        <v>0</v>
      </c>
      <c r="D34" s="37">
        <v>0</v>
      </c>
      <c r="E34" s="37">
        <v>0</v>
      </c>
      <c r="F34" s="37">
        <v>0</v>
      </c>
      <c r="G34" s="36"/>
      <c r="H34" s="36"/>
    </row>
    <row r="35" spans="1:8" ht="16.5" customHeight="1">
      <c r="A35" s="78" t="s">
        <v>67</v>
      </c>
      <c r="B35" s="34" t="s">
        <v>7</v>
      </c>
      <c r="C35" s="35">
        <f>C36+C37+C38+C39</f>
        <v>2700</v>
      </c>
      <c r="D35" s="35">
        <f t="shared" ref="D35:F35" si="11">D36+D37+D38+D39</f>
        <v>1500</v>
      </c>
      <c r="E35" s="35">
        <f t="shared" si="11"/>
        <v>600</v>
      </c>
      <c r="F35" s="35">
        <f t="shared" si="11"/>
        <v>600</v>
      </c>
      <c r="G35" s="36"/>
      <c r="H35" s="36"/>
    </row>
    <row r="36" spans="1:8" ht="16.5" customHeight="1">
      <c r="A36" s="78"/>
      <c r="B36" s="35" t="s">
        <v>3</v>
      </c>
      <c r="C36" s="35">
        <v>0</v>
      </c>
      <c r="D36" s="35">
        <v>0</v>
      </c>
      <c r="E36" s="35">
        <v>0</v>
      </c>
      <c r="F36" s="35">
        <v>0</v>
      </c>
      <c r="G36" s="36"/>
      <c r="H36" s="36"/>
    </row>
    <row r="37" spans="1:8" ht="16.5" customHeight="1">
      <c r="A37" s="78"/>
      <c r="B37" s="35" t="s">
        <v>4</v>
      </c>
      <c r="C37" s="35">
        <v>0</v>
      </c>
      <c r="D37" s="35">
        <v>0</v>
      </c>
      <c r="E37" s="35">
        <v>0</v>
      </c>
      <c r="F37" s="35">
        <v>0</v>
      </c>
      <c r="G37" s="36"/>
      <c r="H37" s="36"/>
    </row>
    <row r="38" spans="1:8" ht="16.5" customHeight="1">
      <c r="A38" s="78"/>
      <c r="B38" s="35" t="s">
        <v>5</v>
      </c>
      <c r="C38" s="35">
        <f>D38+E38+F38</f>
        <v>2700</v>
      </c>
      <c r="D38" s="35">
        <v>1500</v>
      </c>
      <c r="E38" s="35">
        <v>600</v>
      </c>
      <c r="F38" s="35">
        <v>600</v>
      </c>
      <c r="G38" s="36"/>
      <c r="H38" s="36"/>
    </row>
    <row r="39" spans="1:8" ht="16.5" customHeight="1">
      <c r="A39" s="78"/>
      <c r="B39" s="35" t="s">
        <v>6</v>
      </c>
      <c r="C39" s="35">
        <v>0</v>
      </c>
      <c r="D39" s="35">
        <v>0</v>
      </c>
      <c r="E39" s="35">
        <v>0</v>
      </c>
      <c r="F39" s="35">
        <v>0</v>
      </c>
      <c r="G39" s="36"/>
      <c r="H39" s="36"/>
    </row>
    <row r="40" spans="1:8" ht="16.5" customHeight="1">
      <c r="A40" s="78" t="s">
        <v>173</v>
      </c>
      <c r="B40" s="34" t="s">
        <v>7</v>
      </c>
      <c r="C40" s="35">
        <f t="shared" ref="C40:E40" si="12">SUM(C41:C44)</f>
        <v>2700</v>
      </c>
      <c r="D40" s="35">
        <f t="shared" si="12"/>
        <v>1500</v>
      </c>
      <c r="E40" s="35">
        <f t="shared" si="12"/>
        <v>600</v>
      </c>
      <c r="F40" s="35">
        <f>SUM(F41:F44)</f>
        <v>600</v>
      </c>
      <c r="G40" s="36"/>
      <c r="H40" s="36"/>
    </row>
    <row r="41" spans="1:8" ht="16.5" customHeight="1">
      <c r="A41" s="78"/>
      <c r="B41" s="35" t="s">
        <v>3</v>
      </c>
      <c r="C41" s="35">
        <f>D41+E41+F41</f>
        <v>0</v>
      </c>
      <c r="D41" s="35">
        <v>0</v>
      </c>
      <c r="E41" s="35">
        <v>0</v>
      </c>
      <c r="F41" s="35">
        <v>0</v>
      </c>
      <c r="G41" s="36"/>
      <c r="H41" s="36"/>
    </row>
    <row r="42" spans="1:8" ht="16.5" customHeight="1">
      <c r="A42" s="78"/>
      <c r="B42" s="35" t="s">
        <v>4</v>
      </c>
      <c r="C42" s="35">
        <f t="shared" ref="C42:C44" si="13">D42+E42+F42</f>
        <v>0</v>
      </c>
      <c r="D42" s="35">
        <v>0</v>
      </c>
      <c r="E42" s="35">
        <v>0</v>
      </c>
      <c r="F42" s="35">
        <v>0</v>
      </c>
      <c r="G42" s="36"/>
      <c r="H42" s="36"/>
    </row>
    <row r="43" spans="1:8" ht="16.5" customHeight="1">
      <c r="A43" s="78"/>
      <c r="B43" s="35" t="s">
        <v>5</v>
      </c>
      <c r="C43" s="35">
        <f t="shared" si="13"/>
        <v>2700</v>
      </c>
      <c r="D43" s="35">
        <f>'Пр14. План'!H76+'Пр14. План'!H80</f>
        <v>1500</v>
      </c>
      <c r="E43" s="35">
        <f>'Пр14. План'!H77+'Пр14. План'!H81</f>
        <v>600</v>
      </c>
      <c r="F43" s="35">
        <f>'Пр14. План'!H78+'Пр14. План'!H82</f>
        <v>600</v>
      </c>
      <c r="G43" s="36"/>
      <c r="H43" s="36"/>
    </row>
    <row r="44" spans="1:8" ht="16.5" customHeight="1">
      <c r="A44" s="78"/>
      <c r="B44" s="35" t="s">
        <v>6</v>
      </c>
      <c r="C44" s="35">
        <f t="shared" si="13"/>
        <v>0</v>
      </c>
      <c r="D44" s="35">
        <v>0</v>
      </c>
      <c r="E44" s="35">
        <v>0</v>
      </c>
      <c r="F44" s="35">
        <v>0</v>
      </c>
      <c r="G44" s="36"/>
      <c r="H44" s="36"/>
    </row>
    <row r="45" spans="1:8" ht="16.5" customHeight="1">
      <c r="A45" s="78" t="s">
        <v>121</v>
      </c>
      <c r="B45" s="34" t="s">
        <v>7</v>
      </c>
      <c r="C45" s="35">
        <f>C50+C55</f>
        <v>966.9</v>
      </c>
      <c r="D45" s="35">
        <f t="shared" ref="D45:F45" si="14">D50+D55</f>
        <v>506.9</v>
      </c>
      <c r="E45" s="35">
        <f t="shared" si="14"/>
        <v>235</v>
      </c>
      <c r="F45" s="35">
        <f t="shared" si="14"/>
        <v>225</v>
      </c>
      <c r="G45" s="36"/>
      <c r="H45" s="36"/>
    </row>
    <row r="46" spans="1:8" ht="16.5" customHeight="1">
      <c r="A46" s="78"/>
      <c r="B46" s="35" t="s">
        <v>3</v>
      </c>
      <c r="C46" s="35">
        <f t="shared" ref="C46:F49" si="15">C51+C56</f>
        <v>0</v>
      </c>
      <c r="D46" s="35">
        <f t="shared" si="15"/>
        <v>0</v>
      </c>
      <c r="E46" s="35">
        <f t="shared" si="15"/>
        <v>0</v>
      </c>
      <c r="F46" s="35">
        <f t="shared" si="15"/>
        <v>0</v>
      </c>
      <c r="G46" s="36"/>
      <c r="H46" s="36"/>
    </row>
    <row r="47" spans="1:8" ht="16.5" customHeight="1">
      <c r="A47" s="78"/>
      <c r="B47" s="35" t="s">
        <v>4</v>
      </c>
      <c r="C47" s="35">
        <f t="shared" si="15"/>
        <v>0</v>
      </c>
      <c r="D47" s="35">
        <f t="shared" si="15"/>
        <v>0</v>
      </c>
      <c r="E47" s="35">
        <f t="shared" si="15"/>
        <v>0</v>
      </c>
      <c r="F47" s="35">
        <f t="shared" si="15"/>
        <v>0</v>
      </c>
      <c r="G47" s="36"/>
      <c r="H47" s="36"/>
    </row>
    <row r="48" spans="1:8" ht="16.5" customHeight="1">
      <c r="A48" s="78"/>
      <c r="B48" s="35" t="s">
        <v>5</v>
      </c>
      <c r="C48" s="35">
        <f t="shared" si="15"/>
        <v>966.9</v>
      </c>
      <c r="D48" s="35">
        <f t="shared" si="15"/>
        <v>506.9</v>
      </c>
      <c r="E48" s="35">
        <f t="shared" si="15"/>
        <v>235</v>
      </c>
      <c r="F48" s="35">
        <f t="shared" si="15"/>
        <v>225</v>
      </c>
      <c r="G48" s="36"/>
      <c r="H48" s="36"/>
    </row>
    <row r="49" spans="1:8" ht="16.5" customHeight="1">
      <c r="A49" s="78"/>
      <c r="B49" s="35" t="s">
        <v>6</v>
      </c>
      <c r="C49" s="35">
        <f t="shared" si="15"/>
        <v>0</v>
      </c>
      <c r="D49" s="35">
        <f t="shared" si="15"/>
        <v>0</v>
      </c>
      <c r="E49" s="35">
        <f t="shared" si="15"/>
        <v>0</v>
      </c>
      <c r="F49" s="35">
        <f t="shared" si="15"/>
        <v>0</v>
      </c>
      <c r="G49" s="36"/>
      <c r="H49" s="36"/>
    </row>
    <row r="50" spans="1:8" ht="16.5" customHeight="1">
      <c r="A50" s="78" t="s">
        <v>173</v>
      </c>
      <c r="B50" s="34" t="s">
        <v>7</v>
      </c>
      <c r="C50" s="35">
        <f t="shared" ref="C50:E50" si="16">C51+C52+C53+C54</f>
        <v>233.9</v>
      </c>
      <c r="D50" s="35">
        <f t="shared" si="16"/>
        <v>213.9</v>
      </c>
      <c r="E50" s="35">
        <f t="shared" si="16"/>
        <v>20</v>
      </c>
      <c r="F50" s="35">
        <f>F51+F52+F53+F54</f>
        <v>0</v>
      </c>
      <c r="G50" s="36"/>
      <c r="H50" s="36"/>
    </row>
    <row r="51" spans="1:8" ht="16.5" customHeight="1">
      <c r="A51" s="78"/>
      <c r="B51" s="35" t="s">
        <v>3</v>
      </c>
      <c r="C51" s="35">
        <f>D51+E51+F51</f>
        <v>0</v>
      </c>
      <c r="D51" s="35">
        <v>0</v>
      </c>
      <c r="E51" s="35">
        <v>0</v>
      </c>
      <c r="F51" s="35">
        <v>0</v>
      </c>
      <c r="G51" s="36"/>
      <c r="H51" s="36"/>
    </row>
    <row r="52" spans="1:8" ht="16.5" customHeight="1">
      <c r="A52" s="78"/>
      <c r="B52" s="35" t="s">
        <v>4</v>
      </c>
      <c r="C52" s="35">
        <f t="shared" ref="C52:C53" si="17">D52+E52+F52</f>
        <v>0</v>
      </c>
      <c r="D52" s="35">
        <v>0</v>
      </c>
      <c r="E52" s="35">
        <v>0</v>
      </c>
      <c r="F52" s="35">
        <v>0</v>
      </c>
      <c r="G52" s="36"/>
      <c r="H52" s="36"/>
    </row>
    <row r="53" spans="1:8" ht="16.5" customHeight="1">
      <c r="A53" s="78"/>
      <c r="B53" s="35" t="s">
        <v>5</v>
      </c>
      <c r="C53" s="35">
        <f t="shared" si="17"/>
        <v>233.9</v>
      </c>
      <c r="D53" s="35">
        <f>'Пр14. План'!H108+'Пр14. План'!H136</f>
        <v>213.9</v>
      </c>
      <c r="E53" s="35">
        <f>'Пр14. План'!H109+'Пр14. План'!H137</f>
        <v>20</v>
      </c>
      <c r="F53" s="35">
        <f>'Пр14. План'!H110+'Пр14. План'!H138</f>
        <v>0</v>
      </c>
      <c r="G53" s="36"/>
      <c r="H53" s="36"/>
    </row>
    <row r="54" spans="1:8" ht="16.5" customHeight="1">
      <c r="A54" s="78"/>
      <c r="B54" s="35" t="s">
        <v>6</v>
      </c>
      <c r="C54" s="35"/>
      <c r="D54" s="35">
        <v>0</v>
      </c>
      <c r="E54" s="35">
        <v>0</v>
      </c>
      <c r="F54" s="35">
        <v>0</v>
      </c>
      <c r="G54" s="36"/>
      <c r="H54" s="36"/>
    </row>
    <row r="55" spans="1:8">
      <c r="A55" s="78" t="s">
        <v>156</v>
      </c>
      <c r="B55" s="34" t="s">
        <v>7</v>
      </c>
      <c r="C55" s="35">
        <f t="shared" ref="C55:E55" si="18">C56+C57+C58+C59</f>
        <v>733</v>
      </c>
      <c r="D55" s="35">
        <f t="shared" si="18"/>
        <v>293</v>
      </c>
      <c r="E55" s="35">
        <f t="shared" si="18"/>
        <v>215</v>
      </c>
      <c r="F55" s="35">
        <f>F56+F57+F58+F59</f>
        <v>225</v>
      </c>
      <c r="G55" s="36"/>
      <c r="H55" s="36"/>
    </row>
    <row r="56" spans="1:8">
      <c r="A56" s="78"/>
      <c r="B56" s="35" t="s">
        <v>3</v>
      </c>
      <c r="C56" s="35">
        <f>D56+E56+F56</f>
        <v>0</v>
      </c>
      <c r="D56" s="35">
        <v>0</v>
      </c>
      <c r="E56" s="35">
        <v>0</v>
      </c>
      <c r="F56" s="35">
        <v>0</v>
      </c>
      <c r="G56" s="36"/>
      <c r="H56" s="36"/>
    </row>
    <row r="57" spans="1:8">
      <c r="A57" s="78"/>
      <c r="B57" s="35" t="s">
        <v>4</v>
      </c>
      <c r="C57" s="35">
        <f t="shared" ref="C57:C59" si="19">D57+E57+F57</f>
        <v>0</v>
      </c>
      <c r="D57" s="35">
        <v>0</v>
      </c>
      <c r="E57" s="35">
        <v>0</v>
      </c>
      <c r="F57" s="35">
        <v>0</v>
      </c>
      <c r="G57" s="36"/>
      <c r="H57" s="36"/>
    </row>
    <row r="58" spans="1:8">
      <c r="A58" s="78"/>
      <c r="B58" s="35" t="s">
        <v>5</v>
      </c>
      <c r="C58" s="35">
        <f t="shared" si="19"/>
        <v>733</v>
      </c>
      <c r="D58" s="35">
        <f>'Пр14. План'!H96+'Пр14. План'!H100+'Пр14. План'!H104+'Пр14. План'!H120+'Пр14. План'!H124</f>
        <v>293</v>
      </c>
      <c r="E58" s="35">
        <f>'Пр14. План'!H97+'Пр14. План'!H101+'Пр14. План'!H105+'Пр14. План'!H121+'Пр14. План'!H125</f>
        <v>215</v>
      </c>
      <c r="F58" s="35">
        <f>'Пр14. План'!H98+'Пр14. План'!H102+'Пр14. План'!H106+'Пр14. План'!H122+'Пр14. План'!H126</f>
        <v>225</v>
      </c>
      <c r="G58" s="36"/>
      <c r="H58" s="36"/>
    </row>
    <row r="59" spans="1:8">
      <c r="A59" s="78"/>
      <c r="B59" s="35" t="s">
        <v>6</v>
      </c>
      <c r="C59" s="35">
        <f t="shared" si="19"/>
        <v>0</v>
      </c>
      <c r="D59" s="35">
        <v>0</v>
      </c>
      <c r="E59" s="35">
        <v>0</v>
      </c>
      <c r="F59" s="35">
        <v>0</v>
      </c>
      <c r="G59" s="36"/>
      <c r="H59" s="36"/>
    </row>
    <row r="60" spans="1:8">
      <c r="A60" s="36"/>
      <c r="B60" s="36"/>
      <c r="C60" s="36"/>
      <c r="D60" s="36"/>
      <c r="E60" s="36"/>
      <c r="F60" s="36"/>
      <c r="G60" s="36"/>
      <c r="H60" s="36"/>
    </row>
    <row r="61" spans="1:8">
      <c r="A61" s="36"/>
      <c r="B61" s="36"/>
      <c r="C61" s="36"/>
      <c r="D61" s="36"/>
      <c r="E61" s="36"/>
      <c r="F61" s="36"/>
      <c r="G61" s="36"/>
      <c r="H61" s="36"/>
    </row>
    <row r="62" spans="1:8">
      <c r="A62" s="36"/>
      <c r="B62" s="36"/>
      <c r="C62" s="36"/>
      <c r="D62" s="36"/>
      <c r="E62" s="36"/>
      <c r="F62" s="36"/>
      <c r="G62" s="36"/>
      <c r="H62" s="36"/>
    </row>
    <row r="63" spans="1:8">
      <c r="A63" s="36"/>
      <c r="B63" s="36"/>
      <c r="C63" s="36"/>
      <c r="D63" s="36"/>
      <c r="E63" s="36"/>
      <c r="F63" s="36"/>
      <c r="G63" s="36"/>
      <c r="H63" s="36"/>
    </row>
    <row r="64" spans="1:8">
      <c r="A64" s="36"/>
      <c r="B64" s="36"/>
      <c r="C64" s="36"/>
      <c r="D64" s="36"/>
      <c r="E64" s="36"/>
      <c r="F64" s="36"/>
      <c r="G64" s="36"/>
      <c r="H64" s="36"/>
    </row>
  </sheetData>
  <mergeCells count="15">
    <mergeCell ref="A50:A54"/>
    <mergeCell ref="A55:A59"/>
    <mergeCell ref="A1:F1"/>
    <mergeCell ref="C3:F3"/>
    <mergeCell ref="A45:A49"/>
    <mergeCell ref="A20:A24"/>
    <mergeCell ref="B3:B4"/>
    <mergeCell ref="A3:A4"/>
    <mergeCell ref="A5:A9"/>
    <mergeCell ref="A10:A14"/>
    <mergeCell ref="A35:A39"/>
    <mergeCell ref="A15:A19"/>
    <mergeCell ref="A25:A29"/>
    <mergeCell ref="A30:A34"/>
    <mergeCell ref="A40:A44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74"/>
  <sheetViews>
    <sheetView view="pageBreakPreview" topLeftCell="A37" zoomScaleNormal="100" zoomScaleSheetLayoutView="100" workbookViewId="0">
      <selection activeCell="E45" sqref="E45"/>
    </sheetView>
  </sheetViews>
  <sheetFormatPr defaultRowHeight="15"/>
  <cols>
    <col min="1" max="1" width="5.5703125" style="7" customWidth="1"/>
    <col min="2" max="2" width="33.85546875" style="3" customWidth="1"/>
    <col min="3" max="3" width="9.140625" style="3"/>
    <col min="4" max="4" width="9.140625" style="8"/>
    <col min="5" max="9" width="7.28515625" style="3" customWidth="1"/>
    <col min="10" max="10" width="20.5703125" style="4" customWidth="1"/>
    <col min="11" max="11" width="14" style="3" customWidth="1"/>
    <col min="12" max="16384" width="9.140625" style="3"/>
  </cols>
  <sheetData>
    <row r="1" spans="1:11" ht="18.75" customHeight="1">
      <c r="A1" s="101" t="s">
        <v>120</v>
      </c>
      <c r="B1" s="102"/>
      <c r="C1" s="102"/>
      <c r="D1" s="102"/>
      <c r="E1" s="102"/>
      <c r="F1" s="102"/>
      <c r="G1" s="102"/>
      <c r="H1" s="102"/>
      <c r="I1" s="102"/>
      <c r="J1" s="102"/>
      <c r="K1" s="2"/>
    </row>
    <row r="2" spans="1:11">
      <c r="A2" s="3"/>
      <c r="D2" s="3"/>
    </row>
    <row r="3" spans="1:11" ht="19.5" customHeight="1">
      <c r="A3" s="106" t="s">
        <v>0</v>
      </c>
      <c r="B3" s="98" t="s">
        <v>55</v>
      </c>
      <c r="C3" s="98" t="s">
        <v>16</v>
      </c>
      <c r="D3" s="98" t="s">
        <v>1</v>
      </c>
      <c r="E3" s="98"/>
      <c r="F3" s="98"/>
      <c r="G3" s="98"/>
      <c r="H3" s="98"/>
      <c r="I3" s="98"/>
      <c r="J3" s="98" t="s">
        <v>27</v>
      </c>
      <c r="K3" s="98" t="s">
        <v>12</v>
      </c>
    </row>
    <row r="4" spans="1:11" ht="21" customHeight="1">
      <c r="A4" s="106"/>
      <c r="B4" s="98"/>
      <c r="C4" s="98"/>
      <c r="D4" s="55" t="s">
        <v>2</v>
      </c>
      <c r="E4" s="55" t="s">
        <v>7</v>
      </c>
      <c r="F4" s="55" t="s">
        <v>3</v>
      </c>
      <c r="G4" s="55" t="s">
        <v>4</v>
      </c>
      <c r="H4" s="55" t="s">
        <v>5</v>
      </c>
      <c r="I4" s="55" t="s">
        <v>6</v>
      </c>
      <c r="J4" s="98"/>
      <c r="K4" s="98"/>
    </row>
    <row r="5" spans="1:11" s="38" customFormat="1" ht="12.75" customHeight="1">
      <c r="A5" s="99"/>
      <c r="B5" s="104" t="s">
        <v>117</v>
      </c>
      <c r="C5" s="105"/>
      <c r="D5" s="5" t="s">
        <v>7</v>
      </c>
      <c r="E5" s="6">
        <f>'Пр14. План'!E11</f>
        <v>390.5</v>
      </c>
      <c r="F5" s="6">
        <f>'Пр14. План'!F11</f>
        <v>4.5</v>
      </c>
      <c r="G5" s="6">
        <f>'Пр14. План'!G11</f>
        <v>0</v>
      </c>
      <c r="H5" s="6">
        <f>'Пр14. План'!H11</f>
        <v>386</v>
      </c>
      <c r="I5" s="6">
        <f>'Пр14. План'!I11</f>
        <v>0</v>
      </c>
      <c r="J5" s="105"/>
      <c r="K5" s="105"/>
    </row>
    <row r="6" spans="1:11" s="38" customFormat="1" ht="12.75" customHeight="1">
      <c r="A6" s="99"/>
      <c r="B6" s="104"/>
      <c r="C6" s="105"/>
      <c r="D6" s="5">
        <v>2014</v>
      </c>
      <c r="E6" s="6">
        <f>'Пр14. План'!E12</f>
        <v>132.5</v>
      </c>
      <c r="F6" s="6">
        <f>'Пр14. План'!F12</f>
        <v>4.5</v>
      </c>
      <c r="G6" s="6">
        <f>'Пр14. План'!G12</f>
        <v>0</v>
      </c>
      <c r="H6" s="6">
        <f>'Пр14. План'!H12</f>
        <v>128</v>
      </c>
      <c r="I6" s="6">
        <f>'Пр14. План'!I12</f>
        <v>0</v>
      </c>
      <c r="J6" s="105"/>
      <c r="K6" s="105"/>
    </row>
    <row r="7" spans="1:11" s="38" customFormat="1" ht="12.75" customHeight="1">
      <c r="A7" s="99"/>
      <c r="B7" s="104"/>
      <c r="C7" s="105"/>
      <c r="D7" s="5">
        <v>2015</v>
      </c>
      <c r="E7" s="6">
        <f>'Пр14. План'!E13</f>
        <v>129</v>
      </c>
      <c r="F7" s="6">
        <f>'Пр14. План'!F13</f>
        <v>0</v>
      </c>
      <c r="G7" s="6">
        <f>'Пр14. План'!G13</f>
        <v>0</v>
      </c>
      <c r="H7" s="6">
        <f>'Пр14. План'!H13</f>
        <v>129</v>
      </c>
      <c r="I7" s="6">
        <f>'Пр14. План'!I13</f>
        <v>0</v>
      </c>
      <c r="J7" s="105"/>
      <c r="K7" s="105"/>
    </row>
    <row r="8" spans="1:11" s="38" customFormat="1" ht="12.75" customHeight="1">
      <c r="A8" s="99"/>
      <c r="B8" s="104"/>
      <c r="C8" s="105"/>
      <c r="D8" s="5">
        <v>2016</v>
      </c>
      <c r="E8" s="6">
        <f>'Пр14. План'!E14</f>
        <v>129</v>
      </c>
      <c r="F8" s="6">
        <f>'Пр14. План'!F14</f>
        <v>0</v>
      </c>
      <c r="G8" s="6">
        <f>'Пр14. План'!G14</f>
        <v>0</v>
      </c>
      <c r="H8" s="6">
        <f>'Пр14. План'!H14</f>
        <v>129</v>
      </c>
      <c r="I8" s="6">
        <f>'Пр14. План'!I14</f>
        <v>0</v>
      </c>
      <c r="J8" s="105"/>
      <c r="K8" s="105"/>
    </row>
    <row r="9" spans="1:11" s="38" customFormat="1" ht="12.75" customHeight="1">
      <c r="A9" s="99" t="s">
        <v>8</v>
      </c>
      <c r="B9" s="100" t="s">
        <v>57</v>
      </c>
      <c r="C9" s="99"/>
      <c r="D9" s="5" t="s">
        <v>7</v>
      </c>
      <c r="E9" s="6">
        <f>E13</f>
        <v>220</v>
      </c>
      <c r="F9" s="6">
        <f t="shared" ref="F9:I9" si="0">F13</f>
        <v>0</v>
      </c>
      <c r="G9" s="6">
        <f t="shared" si="0"/>
        <v>0</v>
      </c>
      <c r="H9" s="6">
        <f t="shared" si="0"/>
        <v>220</v>
      </c>
      <c r="I9" s="6">
        <f t="shared" si="0"/>
        <v>0</v>
      </c>
      <c r="J9" s="105"/>
      <c r="K9" s="105"/>
    </row>
    <row r="10" spans="1:11" s="38" customFormat="1" ht="12.75" customHeight="1">
      <c r="A10" s="99"/>
      <c r="B10" s="100"/>
      <c r="C10" s="99"/>
      <c r="D10" s="5">
        <v>2014</v>
      </c>
      <c r="E10" s="6">
        <f t="shared" ref="E10:I12" si="1">E14</f>
        <v>40</v>
      </c>
      <c r="F10" s="6">
        <f t="shared" si="1"/>
        <v>0</v>
      </c>
      <c r="G10" s="6">
        <f t="shared" si="1"/>
        <v>0</v>
      </c>
      <c r="H10" s="6">
        <f t="shared" si="1"/>
        <v>40</v>
      </c>
      <c r="I10" s="6">
        <f t="shared" si="1"/>
        <v>0</v>
      </c>
      <c r="J10" s="105"/>
      <c r="K10" s="105"/>
    </row>
    <row r="11" spans="1:11" s="38" customFormat="1" ht="12.75" customHeight="1">
      <c r="A11" s="99"/>
      <c r="B11" s="100"/>
      <c r="C11" s="99"/>
      <c r="D11" s="5">
        <v>2015</v>
      </c>
      <c r="E11" s="6">
        <f t="shared" si="1"/>
        <v>90</v>
      </c>
      <c r="F11" s="6">
        <f t="shared" si="1"/>
        <v>0</v>
      </c>
      <c r="G11" s="6">
        <f t="shared" si="1"/>
        <v>0</v>
      </c>
      <c r="H11" s="6">
        <f t="shared" si="1"/>
        <v>90</v>
      </c>
      <c r="I11" s="6">
        <f t="shared" si="1"/>
        <v>0</v>
      </c>
      <c r="J11" s="105"/>
      <c r="K11" s="105"/>
    </row>
    <row r="12" spans="1:11" s="38" customFormat="1" ht="12.75" customHeight="1">
      <c r="A12" s="99"/>
      <c r="B12" s="100"/>
      <c r="C12" s="99"/>
      <c r="D12" s="5">
        <v>2016</v>
      </c>
      <c r="E12" s="6">
        <f t="shared" si="1"/>
        <v>90</v>
      </c>
      <c r="F12" s="6">
        <f t="shared" si="1"/>
        <v>0</v>
      </c>
      <c r="G12" s="6">
        <f t="shared" si="1"/>
        <v>0</v>
      </c>
      <c r="H12" s="6">
        <f t="shared" si="1"/>
        <v>90</v>
      </c>
      <c r="I12" s="6">
        <f t="shared" si="1"/>
        <v>0</v>
      </c>
      <c r="J12" s="105"/>
      <c r="K12" s="105"/>
    </row>
    <row r="13" spans="1:11" s="38" customFormat="1" ht="15" customHeight="1">
      <c r="A13" s="99" t="s">
        <v>22</v>
      </c>
      <c r="B13" s="99" t="s">
        <v>60</v>
      </c>
      <c r="C13" s="83"/>
      <c r="D13" s="5" t="s">
        <v>7</v>
      </c>
      <c r="E13" s="6">
        <f>'Пр14. План'!E19</f>
        <v>220</v>
      </c>
      <c r="F13" s="6">
        <f>'Пр14. План'!F19</f>
        <v>0</v>
      </c>
      <c r="G13" s="6">
        <f>'Пр14. План'!G19</f>
        <v>0</v>
      </c>
      <c r="H13" s="6">
        <f>'Пр14. План'!H19</f>
        <v>220</v>
      </c>
      <c r="I13" s="6">
        <f>'Пр14. План'!I19</f>
        <v>0</v>
      </c>
      <c r="J13" s="103" t="s">
        <v>118</v>
      </c>
      <c r="K13" s="105" t="s">
        <v>58</v>
      </c>
    </row>
    <row r="14" spans="1:11" s="38" customFormat="1">
      <c r="A14" s="99"/>
      <c r="B14" s="99"/>
      <c r="C14" s="84"/>
      <c r="D14" s="5">
        <v>2014</v>
      </c>
      <c r="E14" s="6">
        <f>'Пр14. План'!E20</f>
        <v>40</v>
      </c>
      <c r="F14" s="6">
        <f>'Пр14. План'!F20</f>
        <v>0</v>
      </c>
      <c r="G14" s="6">
        <f>'Пр14. План'!G20</f>
        <v>0</v>
      </c>
      <c r="H14" s="6">
        <f>'Пр14. План'!H20</f>
        <v>40</v>
      </c>
      <c r="I14" s="6">
        <f>'Пр14. План'!I20</f>
        <v>0</v>
      </c>
      <c r="J14" s="103"/>
      <c r="K14" s="105"/>
    </row>
    <row r="15" spans="1:11" s="38" customFormat="1">
      <c r="A15" s="99"/>
      <c r="B15" s="99"/>
      <c r="C15" s="84"/>
      <c r="D15" s="5">
        <v>2015</v>
      </c>
      <c r="E15" s="6">
        <f>'Пр14. План'!E21</f>
        <v>90</v>
      </c>
      <c r="F15" s="6">
        <f>'Пр14. План'!F21</f>
        <v>0</v>
      </c>
      <c r="G15" s="6">
        <f>'Пр14. План'!G21</f>
        <v>0</v>
      </c>
      <c r="H15" s="6">
        <f>'Пр14. План'!H21</f>
        <v>90</v>
      </c>
      <c r="I15" s="6">
        <f>'Пр14. План'!I21</f>
        <v>0</v>
      </c>
      <c r="J15" s="103"/>
      <c r="K15" s="105"/>
    </row>
    <row r="16" spans="1:11" s="38" customFormat="1" ht="12.75" customHeight="1">
      <c r="A16" s="99"/>
      <c r="B16" s="99"/>
      <c r="C16" s="85"/>
      <c r="D16" s="5">
        <v>2016</v>
      </c>
      <c r="E16" s="6">
        <f>'Пр14. План'!E22</f>
        <v>90</v>
      </c>
      <c r="F16" s="6">
        <f>'Пр14. План'!F22</f>
        <v>0</v>
      </c>
      <c r="G16" s="6">
        <f>'Пр14. План'!G22</f>
        <v>0</v>
      </c>
      <c r="H16" s="6">
        <f>'Пр14. План'!H22</f>
        <v>90</v>
      </c>
      <c r="I16" s="6">
        <f>'Пр14. План'!I22</f>
        <v>0</v>
      </c>
      <c r="J16" s="103"/>
      <c r="K16" s="105"/>
    </row>
    <row r="17" spans="1:11" s="38" customFormat="1" ht="30.75" customHeight="1">
      <c r="A17" s="99" t="s">
        <v>9</v>
      </c>
      <c r="B17" s="100" t="s">
        <v>63</v>
      </c>
      <c r="C17" s="99"/>
      <c r="D17" s="5" t="s">
        <v>7</v>
      </c>
      <c r="E17" s="6">
        <f>E21</f>
        <v>166</v>
      </c>
      <c r="F17" s="6">
        <f t="shared" ref="F17:I17" si="2">F21</f>
        <v>0</v>
      </c>
      <c r="G17" s="6">
        <f t="shared" si="2"/>
        <v>0</v>
      </c>
      <c r="H17" s="6">
        <f t="shared" si="2"/>
        <v>166</v>
      </c>
      <c r="I17" s="6">
        <f t="shared" si="2"/>
        <v>0</v>
      </c>
      <c r="J17" s="105"/>
      <c r="K17" s="105"/>
    </row>
    <row r="18" spans="1:11" s="38" customFormat="1" ht="12.75" customHeight="1">
      <c r="A18" s="99"/>
      <c r="B18" s="100"/>
      <c r="C18" s="99"/>
      <c r="D18" s="5">
        <v>2014</v>
      </c>
      <c r="E18" s="6">
        <f t="shared" ref="E18:I20" si="3">E22</f>
        <v>88</v>
      </c>
      <c r="F18" s="6">
        <f t="shared" si="3"/>
        <v>0</v>
      </c>
      <c r="G18" s="6">
        <f t="shared" si="3"/>
        <v>0</v>
      </c>
      <c r="H18" s="6">
        <f t="shared" si="3"/>
        <v>88</v>
      </c>
      <c r="I18" s="6">
        <f t="shared" si="3"/>
        <v>0</v>
      </c>
      <c r="J18" s="105"/>
      <c r="K18" s="105"/>
    </row>
    <row r="19" spans="1:11" s="38" customFormat="1" ht="12.75" customHeight="1">
      <c r="A19" s="99"/>
      <c r="B19" s="100"/>
      <c r="C19" s="99"/>
      <c r="D19" s="5">
        <v>2015</v>
      </c>
      <c r="E19" s="6">
        <f t="shared" si="3"/>
        <v>39</v>
      </c>
      <c r="F19" s="6">
        <f t="shared" si="3"/>
        <v>0</v>
      </c>
      <c r="G19" s="6">
        <f t="shared" si="3"/>
        <v>0</v>
      </c>
      <c r="H19" s="6">
        <f t="shared" si="3"/>
        <v>39</v>
      </c>
      <c r="I19" s="6">
        <f t="shared" si="3"/>
        <v>0</v>
      </c>
      <c r="J19" s="105"/>
      <c r="K19" s="105"/>
    </row>
    <row r="20" spans="1:11" s="38" customFormat="1" ht="12.75" customHeight="1">
      <c r="A20" s="99"/>
      <c r="B20" s="100"/>
      <c r="C20" s="99"/>
      <c r="D20" s="5">
        <v>2016</v>
      </c>
      <c r="E20" s="6">
        <f t="shared" si="3"/>
        <v>39</v>
      </c>
      <c r="F20" s="6">
        <f t="shared" si="3"/>
        <v>0</v>
      </c>
      <c r="G20" s="6">
        <f t="shared" si="3"/>
        <v>0</v>
      </c>
      <c r="H20" s="6">
        <f t="shared" si="3"/>
        <v>39</v>
      </c>
      <c r="I20" s="6">
        <f t="shared" si="3"/>
        <v>0</v>
      </c>
      <c r="J20" s="105"/>
      <c r="K20" s="105"/>
    </row>
    <row r="21" spans="1:11" s="38" customFormat="1" ht="12.75" customHeight="1">
      <c r="A21" s="99" t="s">
        <v>45</v>
      </c>
      <c r="B21" s="99" t="s">
        <v>65</v>
      </c>
      <c r="C21" s="83"/>
      <c r="D21" s="5" t="s">
        <v>7</v>
      </c>
      <c r="E21" s="6">
        <f>'Пр14. План'!E39</f>
        <v>166</v>
      </c>
      <c r="F21" s="6">
        <f>'Пр14. План'!F39</f>
        <v>0</v>
      </c>
      <c r="G21" s="6">
        <f>'Пр14. План'!G39</f>
        <v>0</v>
      </c>
      <c r="H21" s="6">
        <f>'Пр14. План'!H39</f>
        <v>166</v>
      </c>
      <c r="I21" s="6">
        <f>'Пр14. План'!I39</f>
        <v>0</v>
      </c>
      <c r="J21" s="103" t="s">
        <v>66</v>
      </c>
      <c r="K21" s="105" t="s">
        <v>58</v>
      </c>
    </row>
    <row r="22" spans="1:11" s="38" customFormat="1" ht="12.75" customHeight="1">
      <c r="A22" s="99"/>
      <c r="B22" s="99"/>
      <c r="C22" s="84"/>
      <c r="D22" s="5">
        <v>2014</v>
      </c>
      <c r="E22" s="6">
        <f>'Пр14. План'!E40</f>
        <v>88</v>
      </c>
      <c r="F22" s="6">
        <f>'Пр14. План'!F40</f>
        <v>0</v>
      </c>
      <c r="G22" s="6">
        <f>'Пр14. План'!G40</f>
        <v>0</v>
      </c>
      <c r="H22" s="6">
        <f>'Пр14. План'!H40</f>
        <v>88</v>
      </c>
      <c r="I22" s="6">
        <f>'Пр14. План'!I40</f>
        <v>0</v>
      </c>
      <c r="J22" s="103"/>
      <c r="K22" s="105"/>
    </row>
    <row r="23" spans="1:11" s="38" customFormat="1" ht="12.75" customHeight="1">
      <c r="A23" s="99"/>
      <c r="B23" s="99"/>
      <c r="C23" s="84"/>
      <c r="D23" s="5">
        <v>2015</v>
      </c>
      <c r="E23" s="6">
        <f>'Пр14. План'!E41</f>
        <v>39</v>
      </c>
      <c r="F23" s="6">
        <f>'Пр14. План'!F41</f>
        <v>0</v>
      </c>
      <c r="G23" s="6">
        <f>'Пр14. План'!G41</f>
        <v>0</v>
      </c>
      <c r="H23" s="6">
        <f>'Пр14. План'!H41</f>
        <v>39</v>
      </c>
      <c r="I23" s="6">
        <f>'Пр14. План'!I41</f>
        <v>0</v>
      </c>
      <c r="J23" s="103"/>
      <c r="K23" s="105"/>
    </row>
    <row r="24" spans="1:11" s="38" customFormat="1" ht="12.75" customHeight="1">
      <c r="A24" s="99"/>
      <c r="B24" s="99"/>
      <c r="C24" s="85"/>
      <c r="D24" s="5">
        <v>2016</v>
      </c>
      <c r="E24" s="6">
        <f>'Пр14. План'!E42</f>
        <v>39</v>
      </c>
      <c r="F24" s="6">
        <f>'Пр14. План'!F42</f>
        <v>0</v>
      </c>
      <c r="G24" s="6">
        <f>'Пр14. План'!G42</f>
        <v>0</v>
      </c>
      <c r="H24" s="6">
        <f>'Пр14. План'!H42</f>
        <v>39</v>
      </c>
      <c r="I24" s="6">
        <f>'Пр14. План'!I42</f>
        <v>0</v>
      </c>
      <c r="J24" s="103"/>
      <c r="K24" s="105"/>
    </row>
    <row r="25" spans="1:11" s="38" customFormat="1" ht="12.75" customHeight="1">
      <c r="A25" s="109" t="s">
        <v>146</v>
      </c>
      <c r="B25" s="83" t="s">
        <v>151</v>
      </c>
      <c r="C25" s="83"/>
      <c r="D25" s="5" t="s">
        <v>7</v>
      </c>
      <c r="E25" s="6">
        <f>E29</f>
        <v>4.5</v>
      </c>
      <c r="F25" s="6">
        <f t="shared" ref="F25:I25" si="4">F29</f>
        <v>4.5</v>
      </c>
      <c r="G25" s="6">
        <f t="shared" si="4"/>
        <v>0</v>
      </c>
      <c r="H25" s="6">
        <f t="shared" si="4"/>
        <v>0</v>
      </c>
      <c r="I25" s="6">
        <f t="shared" si="4"/>
        <v>0</v>
      </c>
      <c r="J25" s="92"/>
      <c r="K25" s="93"/>
    </row>
    <row r="26" spans="1:11" s="38" customFormat="1" ht="12.75" customHeight="1">
      <c r="A26" s="110"/>
      <c r="B26" s="84"/>
      <c r="C26" s="84"/>
      <c r="D26" s="5">
        <v>2014</v>
      </c>
      <c r="E26" s="6">
        <f t="shared" ref="E26:I28" si="5">E30</f>
        <v>4.5</v>
      </c>
      <c r="F26" s="6">
        <f t="shared" si="5"/>
        <v>4.5</v>
      </c>
      <c r="G26" s="6">
        <f t="shared" si="5"/>
        <v>0</v>
      </c>
      <c r="H26" s="6">
        <f t="shared" si="5"/>
        <v>0</v>
      </c>
      <c r="I26" s="6">
        <f t="shared" si="5"/>
        <v>0</v>
      </c>
      <c r="J26" s="94"/>
      <c r="K26" s="95"/>
    </row>
    <row r="27" spans="1:11" s="38" customFormat="1" ht="12.75" customHeight="1">
      <c r="A27" s="110"/>
      <c r="B27" s="84"/>
      <c r="C27" s="84"/>
      <c r="D27" s="5">
        <v>2015</v>
      </c>
      <c r="E27" s="6">
        <f t="shared" si="5"/>
        <v>0</v>
      </c>
      <c r="F27" s="6">
        <f t="shared" si="5"/>
        <v>0</v>
      </c>
      <c r="G27" s="6">
        <f t="shared" si="5"/>
        <v>0</v>
      </c>
      <c r="H27" s="6">
        <f t="shared" si="5"/>
        <v>0</v>
      </c>
      <c r="I27" s="6">
        <f t="shared" si="5"/>
        <v>0</v>
      </c>
      <c r="J27" s="94"/>
      <c r="K27" s="95"/>
    </row>
    <row r="28" spans="1:11" s="38" customFormat="1" ht="12.75" customHeight="1">
      <c r="A28" s="111"/>
      <c r="B28" s="85"/>
      <c r="C28" s="85"/>
      <c r="D28" s="5">
        <v>2016</v>
      </c>
      <c r="E28" s="6">
        <f t="shared" si="5"/>
        <v>0</v>
      </c>
      <c r="F28" s="6">
        <f t="shared" si="5"/>
        <v>0</v>
      </c>
      <c r="G28" s="6">
        <f t="shared" si="5"/>
        <v>0</v>
      </c>
      <c r="H28" s="6">
        <f t="shared" si="5"/>
        <v>0</v>
      </c>
      <c r="I28" s="6">
        <f t="shared" si="5"/>
        <v>0</v>
      </c>
      <c r="J28" s="96"/>
      <c r="K28" s="97"/>
    </row>
    <row r="29" spans="1:11" s="38" customFormat="1" ht="26.25" customHeight="1">
      <c r="A29" s="109" t="s">
        <v>147</v>
      </c>
      <c r="B29" s="83" t="s">
        <v>152</v>
      </c>
      <c r="C29" s="83"/>
      <c r="D29" s="5" t="s">
        <v>7</v>
      </c>
      <c r="E29" s="6">
        <f>'Пр14. План'!E59</f>
        <v>4.5</v>
      </c>
      <c r="F29" s="6">
        <f>'Пр14. План'!F59</f>
        <v>4.5</v>
      </c>
      <c r="G29" s="6">
        <f>'Пр14. План'!G59</f>
        <v>0</v>
      </c>
      <c r="H29" s="6">
        <f>'Пр14. План'!H59</f>
        <v>0</v>
      </c>
      <c r="I29" s="6">
        <f>'Пр14. План'!I59</f>
        <v>0</v>
      </c>
      <c r="J29" s="86" t="s">
        <v>155</v>
      </c>
      <c r="K29" s="89" t="s">
        <v>153</v>
      </c>
    </row>
    <row r="30" spans="1:11" s="38" customFormat="1" ht="12.75" customHeight="1">
      <c r="A30" s="110"/>
      <c r="B30" s="84"/>
      <c r="C30" s="84"/>
      <c r="D30" s="5">
        <v>2014</v>
      </c>
      <c r="E30" s="6">
        <f>'Пр14. План'!E60</f>
        <v>4.5</v>
      </c>
      <c r="F30" s="6">
        <f>'Пр14. План'!F60</f>
        <v>4.5</v>
      </c>
      <c r="G30" s="6">
        <f>'Пр14. План'!G60</f>
        <v>0</v>
      </c>
      <c r="H30" s="6">
        <f>'Пр14. План'!H60</f>
        <v>0</v>
      </c>
      <c r="I30" s="6">
        <f>'Пр14. План'!I60</f>
        <v>0</v>
      </c>
      <c r="J30" s="87"/>
      <c r="K30" s="90"/>
    </row>
    <row r="31" spans="1:11" s="38" customFormat="1" ht="12.75" customHeight="1">
      <c r="A31" s="110"/>
      <c r="B31" s="84"/>
      <c r="C31" s="84"/>
      <c r="D31" s="5">
        <v>2015</v>
      </c>
      <c r="E31" s="6">
        <f>'Пр14. План'!E61</f>
        <v>0</v>
      </c>
      <c r="F31" s="6">
        <f>'Пр14. План'!F61</f>
        <v>0</v>
      </c>
      <c r="G31" s="6">
        <f>'Пр14. План'!G61</f>
        <v>0</v>
      </c>
      <c r="H31" s="6">
        <f>'Пр14. План'!H61</f>
        <v>0</v>
      </c>
      <c r="I31" s="6">
        <f>'Пр14. План'!I61</f>
        <v>0</v>
      </c>
      <c r="J31" s="87"/>
      <c r="K31" s="90"/>
    </row>
    <row r="32" spans="1:11" s="38" customFormat="1" ht="12.75" customHeight="1">
      <c r="A32" s="111"/>
      <c r="B32" s="85"/>
      <c r="C32" s="85"/>
      <c r="D32" s="5">
        <v>2016</v>
      </c>
      <c r="E32" s="6">
        <f>'Пр14. План'!E62</f>
        <v>0</v>
      </c>
      <c r="F32" s="6">
        <f>'Пр14. План'!F62</f>
        <v>0</v>
      </c>
      <c r="G32" s="6">
        <f>'Пр14. План'!G62</f>
        <v>0</v>
      </c>
      <c r="H32" s="6">
        <f>'Пр14. План'!H62</f>
        <v>0</v>
      </c>
      <c r="I32" s="6">
        <f>'Пр14. План'!I62</f>
        <v>0</v>
      </c>
      <c r="J32" s="88"/>
      <c r="K32" s="91"/>
    </row>
    <row r="33" spans="1:11" s="38" customFormat="1" ht="12.75" customHeight="1">
      <c r="A33" s="99" t="s">
        <v>14</v>
      </c>
      <c r="B33" s="104" t="s">
        <v>67</v>
      </c>
      <c r="C33" s="105"/>
      <c r="D33" s="5" t="s">
        <v>7</v>
      </c>
      <c r="E33" s="6">
        <f>'Пр14. План'!E63</f>
        <v>2700</v>
      </c>
      <c r="F33" s="6">
        <f>'Пр14. План'!F63</f>
        <v>0</v>
      </c>
      <c r="G33" s="6">
        <f>'Пр14. План'!G63</f>
        <v>0</v>
      </c>
      <c r="H33" s="6">
        <f>'Пр14. План'!H63</f>
        <v>2700</v>
      </c>
      <c r="I33" s="6">
        <f>'Пр14. План'!I63</f>
        <v>0</v>
      </c>
      <c r="J33" s="108"/>
      <c r="K33" s="105"/>
    </row>
    <row r="34" spans="1:11" s="38" customFormat="1" ht="12.75" customHeight="1">
      <c r="A34" s="99"/>
      <c r="B34" s="104"/>
      <c r="C34" s="105"/>
      <c r="D34" s="5">
        <v>2014</v>
      </c>
      <c r="E34" s="6">
        <f>'Пр14. План'!E64</f>
        <v>1500</v>
      </c>
      <c r="F34" s="6">
        <f>'Пр14. План'!F64</f>
        <v>0</v>
      </c>
      <c r="G34" s="6">
        <f>'Пр14. План'!G64</f>
        <v>0</v>
      </c>
      <c r="H34" s="6">
        <f>'Пр14. План'!H64</f>
        <v>1500</v>
      </c>
      <c r="I34" s="6">
        <f>'Пр14. План'!I64</f>
        <v>0</v>
      </c>
      <c r="J34" s="108"/>
      <c r="K34" s="105"/>
    </row>
    <row r="35" spans="1:11" s="38" customFormat="1" ht="12.75" customHeight="1">
      <c r="A35" s="99"/>
      <c r="B35" s="104"/>
      <c r="C35" s="105"/>
      <c r="D35" s="5">
        <v>2015</v>
      </c>
      <c r="E35" s="6">
        <f>'Пр14. План'!E65</f>
        <v>600</v>
      </c>
      <c r="F35" s="6">
        <f>'Пр14. План'!F65</f>
        <v>0</v>
      </c>
      <c r="G35" s="6">
        <f>'Пр14. План'!G65</f>
        <v>0</v>
      </c>
      <c r="H35" s="6">
        <f>'Пр14. План'!H65</f>
        <v>600</v>
      </c>
      <c r="I35" s="6">
        <f>'Пр14. План'!I65</f>
        <v>0</v>
      </c>
      <c r="J35" s="108"/>
      <c r="K35" s="105"/>
    </row>
    <row r="36" spans="1:11" s="38" customFormat="1" ht="26.25" customHeight="1">
      <c r="A36" s="99"/>
      <c r="B36" s="104"/>
      <c r="C36" s="105"/>
      <c r="D36" s="5">
        <v>2016</v>
      </c>
      <c r="E36" s="6">
        <f>'Пр14. План'!E66</f>
        <v>600</v>
      </c>
      <c r="F36" s="6">
        <f>'Пр14. План'!F66</f>
        <v>0</v>
      </c>
      <c r="G36" s="6">
        <f>'Пр14. План'!G66</f>
        <v>0</v>
      </c>
      <c r="H36" s="6">
        <f>'Пр14. План'!H66</f>
        <v>600</v>
      </c>
      <c r="I36" s="6">
        <f>'Пр14. План'!I66</f>
        <v>0</v>
      </c>
      <c r="J36" s="108"/>
      <c r="K36" s="105"/>
    </row>
    <row r="37" spans="1:11" s="38" customFormat="1" ht="12.75" customHeight="1">
      <c r="A37" s="99" t="s">
        <v>15</v>
      </c>
      <c r="B37" s="100" t="s">
        <v>68</v>
      </c>
      <c r="C37" s="99"/>
      <c r="D37" s="5" t="s">
        <v>7</v>
      </c>
      <c r="E37" s="6">
        <f>'Пр14. План'!E67</f>
        <v>2700</v>
      </c>
      <c r="F37" s="6">
        <f>'Пр14. План'!F67</f>
        <v>0</v>
      </c>
      <c r="G37" s="6">
        <f>'Пр14. План'!G67</f>
        <v>0</v>
      </c>
      <c r="H37" s="6">
        <f>'Пр14. План'!H67</f>
        <v>2700</v>
      </c>
      <c r="I37" s="6">
        <f>'Пр14. План'!I67</f>
        <v>0</v>
      </c>
      <c r="J37" s="107"/>
      <c r="K37" s="107"/>
    </row>
    <row r="38" spans="1:11" s="38" customFormat="1" ht="12.75" customHeight="1">
      <c r="A38" s="99"/>
      <c r="B38" s="100"/>
      <c r="C38" s="99"/>
      <c r="D38" s="5">
        <v>2014</v>
      </c>
      <c r="E38" s="6">
        <f>'Пр14. План'!E68</f>
        <v>1500</v>
      </c>
      <c r="F38" s="6">
        <f>'Пр14. План'!F68</f>
        <v>0</v>
      </c>
      <c r="G38" s="6">
        <f>'Пр14. План'!G68</f>
        <v>0</v>
      </c>
      <c r="H38" s="6">
        <f>'Пр14. План'!H68</f>
        <v>1500</v>
      </c>
      <c r="I38" s="6">
        <f>'Пр14. План'!I68</f>
        <v>0</v>
      </c>
      <c r="J38" s="107"/>
      <c r="K38" s="107"/>
    </row>
    <row r="39" spans="1:11" s="38" customFormat="1" ht="12.75" customHeight="1">
      <c r="A39" s="99"/>
      <c r="B39" s="100"/>
      <c r="C39" s="99"/>
      <c r="D39" s="5">
        <v>2015</v>
      </c>
      <c r="E39" s="6">
        <f>'Пр14. План'!E69</f>
        <v>600</v>
      </c>
      <c r="F39" s="6">
        <f>'Пр14. План'!F69</f>
        <v>0</v>
      </c>
      <c r="G39" s="6">
        <f>'Пр14. План'!G69</f>
        <v>0</v>
      </c>
      <c r="H39" s="6">
        <f>'Пр14. План'!H69</f>
        <v>600</v>
      </c>
      <c r="I39" s="6">
        <f>'Пр14. План'!I69</f>
        <v>0</v>
      </c>
      <c r="J39" s="107"/>
      <c r="K39" s="107"/>
    </row>
    <row r="40" spans="1:11" s="38" customFormat="1" ht="12.75" customHeight="1">
      <c r="A40" s="99"/>
      <c r="B40" s="100"/>
      <c r="C40" s="99"/>
      <c r="D40" s="5">
        <v>2016</v>
      </c>
      <c r="E40" s="6">
        <f>'Пр14. План'!E70</f>
        <v>600</v>
      </c>
      <c r="F40" s="6">
        <f>'Пр14. План'!F70</f>
        <v>0</v>
      </c>
      <c r="G40" s="6">
        <f>'Пр14. План'!G70</f>
        <v>0</v>
      </c>
      <c r="H40" s="6">
        <f>'Пр14. План'!H70</f>
        <v>600</v>
      </c>
      <c r="I40" s="6">
        <f>'Пр14. План'!I70</f>
        <v>0</v>
      </c>
      <c r="J40" s="107"/>
      <c r="K40" s="107"/>
    </row>
    <row r="41" spans="1:11" s="38" customFormat="1" ht="12.75" customHeight="1">
      <c r="A41" s="99" t="s">
        <v>23</v>
      </c>
      <c r="B41" s="99" t="s">
        <v>69</v>
      </c>
      <c r="C41" s="99"/>
      <c r="D41" s="5" t="s">
        <v>7</v>
      </c>
      <c r="E41" s="6">
        <f>'Пр14. План'!E71</f>
        <v>2700</v>
      </c>
      <c r="F41" s="6">
        <f>'Пр14. План'!F71</f>
        <v>0</v>
      </c>
      <c r="G41" s="6">
        <f>'Пр14. План'!G71</f>
        <v>0</v>
      </c>
      <c r="H41" s="6">
        <f>'Пр14. План'!H71</f>
        <v>2700</v>
      </c>
      <c r="I41" s="6">
        <f>'Пр14. План'!I71</f>
        <v>0</v>
      </c>
      <c r="J41" s="103" t="s">
        <v>104</v>
      </c>
      <c r="K41" s="105" t="s">
        <v>105</v>
      </c>
    </row>
    <row r="42" spans="1:11" s="38" customFormat="1" ht="12.75" customHeight="1">
      <c r="A42" s="99"/>
      <c r="B42" s="99"/>
      <c r="C42" s="99"/>
      <c r="D42" s="5">
        <v>2014</v>
      </c>
      <c r="E42" s="6">
        <f>'Пр14. План'!E72</f>
        <v>1500</v>
      </c>
      <c r="F42" s="6">
        <f>'Пр14. План'!F72</f>
        <v>0</v>
      </c>
      <c r="G42" s="6">
        <f>'Пр14. План'!G72</f>
        <v>0</v>
      </c>
      <c r="H42" s="6">
        <f>'Пр14. План'!H72</f>
        <v>1500</v>
      </c>
      <c r="I42" s="6">
        <f>'Пр14. План'!I72</f>
        <v>0</v>
      </c>
      <c r="J42" s="103"/>
      <c r="K42" s="105"/>
    </row>
    <row r="43" spans="1:11" s="38" customFormat="1" ht="12.75" customHeight="1">
      <c r="A43" s="99"/>
      <c r="B43" s="99"/>
      <c r="C43" s="99"/>
      <c r="D43" s="5">
        <v>2015</v>
      </c>
      <c r="E43" s="6">
        <f>'Пр14. План'!E73</f>
        <v>600</v>
      </c>
      <c r="F43" s="6">
        <f>'Пр14. План'!F73</f>
        <v>0</v>
      </c>
      <c r="G43" s="6">
        <f>'Пр14. План'!G73</f>
        <v>0</v>
      </c>
      <c r="H43" s="6">
        <f>'Пр14. План'!H73</f>
        <v>600</v>
      </c>
      <c r="I43" s="6">
        <f>'Пр14. План'!I73</f>
        <v>0</v>
      </c>
      <c r="J43" s="103"/>
      <c r="K43" s="105"/>
    </row>
    <row r="44" spans="1:11" s="38" customFormat="1" ht="12.75" customHeight="1">
      <c r="A44" s="99"/>
      <c r="B44" s="99"/>
      <c r="C44" s="99"/>
      <c r="D44" s="5">
        <v>2016</v>
      </c>
      <c r="E44" s="6">
        <f>'Пр14. План'!E74</f>
        <v>600</v>
      </c>
      <c r="F44" s="6">
        <f>'Пр14. План'!F74</f>
        <v>0</v>
      </c>
      <c r="G44" s="6">
        <f>'Пр14. План'!G74</f>
        <v>0</v>
      </c>
      <c r="H44" s="6">
        <f>'Пр14. План'!H74</f>
        <v>600</v>
      </c>
      <c r="I44" s="6">
        <f>'Пр14. План'!I74</f>
        <v>0</v>
      </c>
      <c r="J44" s="103"/>
      <c r="K44" s="105"/>
    </row>
    <row r="45" spans="1:11" s="38" customFormat="1" ht="12.75" customHeight="1">
      <c r="A45" s="99" t="s">
        <v>43</v>
      </c>
      <c r="B45" s="104" t="s">
        <v>121</v>
      </c>
      <c r="C45" s="105"/>
      <c r="D45" s="5" t="s">
        <v>7</v>
      </c>
      <c r="E45" s="6">
        <f>'Пр14. План'!E83</f>
        <v>966.9</v>
      </c>
      <c r="F45" s="6">
        <f>'Пр14. План'!F83</f>
        <v>0</v>
      </c>
      <c r="G45" s="6">
        <f>'Пр14. План'!G83</f>
        <v>0</v>
      </c>
      <c r="H45" s="6">
        <f>'Пр14. План'!H83</f>
        <v>966.9</v>
      </c>
      <c r="I45" s="6">
        <f>'Пр14. План'!I83</f>
        <v>0</v>
      </c>
      <c r="J45" s="107"/>
      <c r="K45" s="107"/>
    </row>
    <row r="46" spans="1:11" s="38" customFormat="1" ht="12.75" customHeight="1">
      <c r="A46" s="99"/>
      <c r="B46" s="104"/>
      <c r="C46" s="105"/>
      <c r="D46" s="5">
        <v>2014</v>
      </c>
      <c r="E46" s="6">
        <f>'Пр14. План'!E84</f>
        <v>506.9</v>
      </c>
      <c r="F46" s="6">
        <f>'Пр14. План'!F84</f>
        <v>0</v>
      </c>
      <c r="G46" s="6">
        <f>'Пр14. План'!G84</f>
        <v>0</v>
      </c>
      <c r="H46" s="6">
        <f>'Пр14. План'!H84</f>
        <v>506.9</v>
      </c>
      <c r="I46" s="6">
        <f>'Пр14. План'!I84</f>
        <v>0</v>
      </c>
      <c r="J46" s="107"/>
      <c r="K46" s="107"/>
    </row>
    <row r="47" spans="1:11" s="38" customFormat="1" ht="12.75" customHeight="1">
      <c r="A47" s="99"/>
      <c r="B47" s="104"/>
      <c r="C47" s="105"/>
      <c r="D47" s="5">
        <v>2015</v>
      </c>
      <c r="E47" s="6">
        <f>'Пр14. План'!E85</f>
        <v>235</v>
      </c>
      <c r="F47" s="6">
        <f>'Пр14. План'!F85</f>
        <v>0</v>
      </c>
      <c r="G47" s="6">
        <f>'Пр14. План'!G85</f>
        <v>0</v>
      </c>
      <c r="H47" s="6">
        <f>'Пр14. План'!H85</f>
        <v>235</v>
      </c>
      <c r="I47" s="6">
        <f>'Пр14. План'!I85</f>
        <v>0</v>
      </c>
      <c r="J47" s="107"/>
      <c r="K47" s="107"/>
    </row>
    <row r="48" spans="1:11" s="38" customFormat="1" ht="12.75" customHeight="1">
      <c r="A48" s="99"/>
      <c r="B48" s="104"/>
      <c r="C48" s="105"/>
      <c r="D48" s="5">
        <v>2016</v>
      </c>
      <c r="E48" s="6">
        <f>'Пр14. План'!E86</f>
        <v>225</v>
      </c>
      <c r="F48" s="6">
        <f>'Пр14. План'!F86</f>
        <v>0</v>
      </c>
      <c r="G48" s="6">
        <f>'Пр14. План'!G86</f>
        <v>0</v>
      </c>
      <c r="H48" s="6">
        <f>'Пр14. План'!H86</f>
        <v>225</v>
      </c>
      <c r="I48" s="6">
        <f>'Пр14. План'!I86</f>
        <v>0</v>
      </c>
      <c r="J48" s="107"/>
      <c r="K48" s="107"/>
    </row>
    <row r="49" spans="1:11" s="38" customFormat="1" ht="12.75" customHeight="1">
      <c r="A49" s="99" t="s">
        <v>71</v>
      </c>
      <c r="B49" s="100" t="s">
        <v>74</v>
      </c>
      <c r="C49" s="99"/>
      <c r="D49" s="5" t="s">
        <v>7</v>
      </c>
      <c r="E49" s="6">
        <f>'Пр14. План'!E87</f>
        <v>224.78800000000001</v>
      </c>
      <c r="F49" s="6">
        <f>'Пр14. План'!F87</f>
        <v>0</v>
      </c>
      <c r="G49" s="6">
        <f>'Пр14. План'!G87</f>
        <v>0</v>
      </c>
      <c r="H49" s="6">
        <f>'Пр14. План'!H87</f>
        <v>224.78800000000001</v>
      </c>
      <c r="I49" s="6">
        <f>'Пр14. План'!I87</f>
        <v>0</v>
      </c>
      <c r="J49" s="107"/>
      <c r="K49" s="107"/>
    </row>
    <row r="50" spans="1:11" s="38" customFormat="1" ht="12.75" customHeight="1">
      <c r="A50" s="99"/>
      <c r="B50" s="100"/>
      <c r="C50" s="99"/>
      <c r="D50" s="5">
        <v>2014</v>
      </c>
      <c r="E50" s="6">
        <f>'Пр14. План'!E88</f>
        <v>44.787999999999997</v>
      </c>
      <c r="F50" s="6">
        <f>'Пр14. План'!F88</f>
        <v>0</v>
      </c>
      <c r="G50" s="6">
        <f>'Пр14. План'!G88</f>
        <v>0</v>
      </c>
      <c r="H50" s="6">
        <f>'Пр14. План'!H88</f>
        <v>44.787999999999997</v>
      </c>
      <c r="I50" s="6">
        <f>'Пр14. План'!I88</f>
        <v>0</v>
      </c>
      <c r="J50" s="107"/>
      <c r="K50" s="107"/>
    </row>
    <row r="51" spans="1:11" s="38" customFormat="1" ht="12.75" customHeight="1">
      <c r="A51" s="99"/>
      <c r="B51" s="100"/>
      <c r="C51" s="99"/>
      <c r="D51" s="5">
        <v>2015</v>
      </c>
      <c r="E51" s="6">
        <f>'Пр14. План'!E89</f>
        <v>100</v>
      </c>
      <c r="F51" s="6">
        <f>'Пр14. План'!F89</f>
        <v>0</v>
      </c>
      <c r="G51" s="6">
        <f>'Пр14. План'!G89</f>
        <v>0</v>
      </c>
      <c r="H51" s="6">
        <f>'Пр14. План'!H89</f>
        <v>100</v>
      </c>
      <c r="I51" s="6">
        <f>'Пр14. План'!I89</f>
        <v>0</v>
      </c>
      <c r="J51" s="107"/>
      <c r="K51" s="107"/>
    </row>
    <row r="52" spans="1:11" s="38" customFormat="1" ht="13.5" customHeight="1">
      <c r="A52" s="99"/>
      <c r="B52" s="100"/>
      <c r="C52" s="99"/>
      <c r="D52" s="5">
        <v>2016</v>
      </c>
      <c r="E52" s="6">
        <f>'Пр14. План'!E90</f>
        <v>80</v>
      </c>
      <c r="F52" s="6">
        <f>'Пр14. План'!F90</f>
        <v>0</v>
      </c>
      <c r="G52" s="6">
        <f>'Пр14. План'!G90</f>
        <v>0</v>
      </c>
      <c r="H52" s="6">
        <f>'Пр14. План'!H90</f>
        <v>80</v>
      </c>
      <c r="I52" s="6">
        <f>'Пр14. План'!I90</f>
        <v>0</v>
      </c>
      <c r="J52" s="107"/>
      <c r="K52" s="107"/>
    </row>
    <row r="53" spans="1:11" s="38" customFormat="1" ht="15" customHeight="1">
      <c r="A53" s="99" t="s">
        <v>72</v>
      </c>
      <c r="B53" s="99" t="s">
        <v>77</v>
      </c>
      <c r="C53" s="99"/>
      <c r="D53" s="5" t="s">
        <v>7</v>
      </c>
      <c r="E53" s="6">
        <f>'Пр14. План'!E91</f>
        <v>224.78800000000001</v>
      </c>
      <c r="F53" s="6">
        <f>'Пр14. План'!F91</f>
        <v>0</v>
      </c>
      <c r="G53" s="6">
        <f>'Пр14. План'!G91</f>
        <v>0</v>
      </c>
      <c r="H53" s="6">
        <f>'Пр14. План'!H91</f>
        <v>224.78800000000001</v>
      </c>
      <c r="I53" s="6">
        <f>'Пр14. План'!I91</f>
        <v>0</v>
      </c>
      <c r="J53" s="103" t="s">
        <v>76</v>
      </c>
      <c r="K53" s="105" t="s">
        <v>167</v>
      </c>
    </row>
    <row r="54" spans="1:11" s="38" customFormat="1">
      <c r="A54" s="99"/>
      <c r="B54" s="99"/>
      <c r="C54" s="99"/>
      <c r="D54" s="5">
        <v>2014</v>
      </c>
      <c r="E54" s="6">
        <f>'Пр14. План'!E92</f>
        <v>44.787999999999997</v>
      </c>
      <c r="F54" s="6">
        <f>'Пр14. План'!F92</f>
        <v>0</v>
      </c>
      <c r="G54" s="6">
        <f>'Пр14. План'!G92</f>
        <v>0</v>
      </c>
      <c r="H54" s="6">
        <f>'Пр14. План'!H92</f>
        <v>44.787999999999997</v>
      </c>
      <c r="I54" s="6">
        <f>'Пр14. План'!I92</f>
        <v>0</v>
      </c>
      <c r="J54" s="103"/>
      <c r="K54" s="105"/>
    </row>
    <row r="55" spans="1:11" s="38" customFormat="1">
      <c r="A55" s="99"/>
      <c r="B55" s="99"/>
      <c r="C55" s="99"/>
      <c r="D55" s="5">
        <v>2015</v>
      </c>
      <c r="E55" s="6">
        <f>'Пр14. План'!E93</f>
        <v>100</v>
      </c>
      <c r="F55" s="6">
        <f>'Пр14. План'!F93</f>
        <v>0</v>
      </c>
      <c r="G55" s="6">
        <f>'Пр14. План'!G93</f>
        <v>0</v>
      </c>
      <c r="H55" s="6">
        <f>'Пр14. План'!H93</f>
        <v>100</v>
      </c>
      <c r="I55" s="6">
        <f>'Пр14. План'!I93</f>
        <v>0</v>
      </c>
      <c r="J55" s="103"/>
      <c r="K55" s="105"/>
    </row>
    <row r="56" spans="1:11" s="38" customFormat="1">
      <c r="A56" s="99"/>
      <c r="B56" s="99"/>
      <c r="C56" s="99"/>
      <c r="D56" s="5">
        <v>2016</v>
      </c>
      <c r="E56" s="6">
        <f>'Пр14. План'!E94</f>
        <v>80</v>
      </c>
      <c r="F56" s="6">
        <f>'Пр14. План'!F94</f>
        <v>0</v>
      </c>
      <c r="G56" s="6">
        <f>'Пр14. План'!G94</f>
        <v>0</v>
      </c>
      <c r="H56" s="6">
        <f>'Пр14. План'!H94</f>
        <v>80</v>
      </c>
      <c r="I56" s="6">
        <f>'Пр14. План'!I94</f>
        <v>0</v>
      </c>
      <c r="J56" s="103"/>
      <c r="K56" s="105"/>
    </row>
    <row r="57" spans="1:11" s="38" customFormat="1">
      <c r="A57" s="99" t="s">
        <v>78</v>
      </c>
      <c r="B57" s="100" t="s">
        <v>79</v>
      </c>
      <c r="C57" s="99"/>
      <c r="D57" s="5" t="s">
        <v>7</v>
      </c>
      <c r="E57" s="6">
        <f>'Пр14. План'!E111</f>
        <v>528.21199999999999</v>
      </c>
      <c r="F57" s="6">
        <f>'Пр14. План'!F111</f>
        <v>0</v>
      </c>
      <c r="G57" s="6">
        <f>'Пр14. План'!G111</f>
        <v>0</v>
      </c>
      <c r="H57" s="6">
        <f>'Пр14. План'!H111</f>
        <v>528.21199999999999</v>
      </c>
      <c r="I57" s="6">
        <f>'Пр14. План'!I111</f>
        <v>0</v>
      </c>
      <c r="J57" s="107"/>
      <c r="K57" s="107"/>
    </row>
    <row r="58" spans="1:11" s="38" customFormat="1">
      <c r="A58" s="99"/>
      <c r="B58" s="100"/>
      <c r="C58" s="99"/>
      <c r="D58" s="5">
        <v>2014</v>
      </c>
      <c r="E58" s="6">
        <f>'Пр14. План'!E112</f>
        <v>248.21199999999999</v>
      </c>
      <c r="F58" s="6">
        <f>'Пр14. План'!F112</f>
        <v>0</v>
      </c>
      <c r="G58" s="6">
        <f>'Пр14. План'!G112</f>
        <v>0</v>
      </c>
      <c r="H58" s="6">
        <f>'Пр14. План'!H112</f>
        <v>248.21199999999999</v>
      </c>
      <c r="I58" s="6">
        <f>'Пр14. План'!I112</f>
        <v>0</v>
      </c>
      <c r="J58" s="107"/>
      <c r="K58" s="107"/>
    </row>
    <row r="59" spans="1:11" s="38" customFormat="1">
      <c r="A59" s="99"/>
      <c r="B59" s="100"/>
      <c r="C59" s="99"/>
      <c r="D59" s="5">
        <v>2015</v>
      </c>
      <c r="E59" s="6">
        <f>'Пр14. План'!E113</f>
        <v>135</v>
      </c>
      <c r="F59" s="6">
        <f>'Пр14. План'!F113</f>
        <v>0</v>
      </c>
      <c r="G59" s="6">
        <f>'Пр14. План'!G113</f>
        <v>0</v>
      </c>
      <c r="H59" s="6">
        <f>'Пр14. План'!H113</f>
        <v>135</v>
      </c>
      <c r="I59" s="6">
        <f>'Пр14. План'!I113</f>
        <v>0</v>
      </c>
      <c r="J59" s="107"/>
      <c r="K59" s="107"/>
    </row>
    <row r="60" spans="1:11" s="38" customFormat="1">
      <c r="A60" s="99"/>
      <c r="B60" s="100"/>
      <c r="C60" s="99"/>
      <c r="D60" s="5">
        <v>2016</v>
      </c>
      <c r="E60" s="6">
        <f>'Пр14. План'!E114</f>
        <v>145</v>
      </c>
      <c r="F60" s="6">
        <f>'Пр14. План'!F114</f>
        <v>0</v>
      </c>
      <c r="G60" s="6">
        <f>'Пр14. План'!G114</f>
        <v>0</v>
      </c>
      <c r="H60" s="6">
        <f>'Пр14. План'!H114</f>
        <v>145</v>
      </c>
      <c r="I60" s="6">
        <f>'Пр14. План'!I114</f>
        <v>0</v>
      </c>
      <c r="J60" s="107"/>
      <c r="K60" s="107"/>
    </row>
    <row r="61" spans="1:11" s="38" customFormat="1" ht="15" customHeight="1">
      <c r="A61" s="99" t="s">
        <v>80</v>
      </c>
      <c r="B61" s="99" t="s">
        <v>85</v>
      </c>
      <c r="C61" s="99"/>
      <c r="D61" s="5" t="s">
        <v>7</v>
      </c>
      <c r="E61" s="6">
        <f>'Пр14. План'!E115</f>
        <v>528.21199999999999</v>
      </c>
      <c r="F61" s="6">
        <f>'Пр14. План'!F115</f>
        <v>0</v>
      </c>
      <c r="G61" s="6">
        <f>'Пр14. План'!G115</f>
        <v>0</v>
      </c>
      <c r="H61" s="6">
        <f>'Пр14. План'!H115</f>
        <v>528.21199999999999</v>
      </c>
      <c r="I61" s="6">
        <f>'Пр14. План'!I115</f>
        <v>0</v>
      </c>
      <c r="J61" s="103" t="s">
        <v>86</v>
      </c>
      <c r="K61" s="105" t="s">
        <v>150</v>
      </c>
    </row>
    <row r="62" spans="1:11" s="38" customFormat="1">
      <c r="A62" s="99"/>
      <c r="B62" s="99"/>
      <c r="C62" s="99"/>
      <c r="D62" s="5">
        <v>2014</v>
      </c>
      <c r="E62" s="6">
        <f>'Пр14. План'!E116</f>
        <v>248.21199999999999</v>
      </c>
      <c r="F62" s="6">
        <f>'Пр14. План'!F116</f>
        <v>0</v>
      </c>
      <c r="G62" s="6">
        <f>'Пр14. План'!G116</f>
        <v>0</v>
      </c>
      <c r="H62" s="6">
        <f>'Пр14. План'!H116</f>
        <v>248.21199999999999</v>
      </c>
      <c r="I62" s="6">
        <f>'Пр14. План'!I116</f>
        <v>0</v>
      </c>
      <c r="J62" s="103"/>
      <c r="K62" s="105"/>
    </row>
    <row r="63" spans="1:11" s="38" customFormat="1">
      <c r="A63" s="99"/>
      <c r="B63" s="99"/>
      <c r="C63" s="99"/>
      <c r="D63" s="5">
        <v>2015</v>
      </c>
      <c r="E63" s="6">
        <f>'Пр14. План'!E117</f>
        <v>135</v>
      </c>
      <c r="F63" s="6">
        <f>'Пр14. План'!F117</f>
        <v>0</v>
      </c>
      <c r="G63" s="6">
        <f>'Пр14. План'!G117</f>
        <v>0</v>
      </c>
      <c r="H63" s="6">
        <f>'Пр14. План'!H117</f>
        <v>135</v>
      </c>
      <c r="I63" s="6">
        <f>'Пр14. План'!I117</f>
        <v>0</v>
      </c>
      <c r="J63" s="103"/>
      <c r="K63" s="105"/>
    </row>
    <row r="64" spans="1:11" s="38" customFormat="1">
      <c r="A64" s="99"/>
      <c r="B64" s="99"/>
      <c r="C64" s="99"/>
      <c r="D64" s="5">
        <v>2016</v>
      </c>
      <c r="E64" s="6">
        <f>'Пр14. План'!E118</f>
        <v>145</v>
      </c>
      <c r="F64" s="6">
        <f>'Пр14. План'!F118</f>
        <v>0</v>
      </c>
      <c r="G64" s="6">
        <f>'Пр14. План'!G118</f>
        <v>0</v>
      </c>
      <c r="H64" s="6">
        <f>'Пр14. План'!H118</f>
        <v>145</v>
      </c>
      <c r="I64" s="6">
        <f>'Пр14. План'!I118</f>
        <v>0</v>
      </c>
      <c r="J64" s="103"/>
      <c r="K64" s="105"/>
    </row>
    <row r="65" spans="1:11" s="38" customFormat="1">
      <c r="A65" s="99" t="s">
        <v>87</v>
      </c>
      <c r="B65" s="100" t="s">
        <v>89</v>
      </c>
      <c r="C65" s="99"/>
      <c r="D65" s="5" t="s">
        <v>7</v>
      </c>
      <c r="E65" s="6">
        <f>'Пр14. План'!E127</f>
        <v>213.9</v>
      </c>
      <c r="F65" s="6">
        <f>'Пр14. План'!F127</f>
        <v>0</v>
      </c>
      <c r="G65" s="6">
        <f>'Пр14. План'!G127</f>
        <v>0</v>
      </c>
      <c r="H65" s="6">
        <f>'Пр14. План'!H127</f>
        <v>213.9</v>
      </c>
      <c r="I65" s="6">
        <f>'Пр14. План'!I127</f>
        <v>0</v>
      </c>
      <c r="J65" s="107"/>
      <c r="K65" s="107"/>
    </row>
    <row r="66" spans="1:11" s="38" customFormat="1">
      <c r="A66" s="99"/>
      <c r="B66" s="100"/>
      <c r="C66" s="99"/>
      <c r="D66" s="5">
        <v>2014</v>
      </c>
      <c r="E66" s="6">
        <f>'Пр14. План'!E128</f>
        <v>213.9</v>
      </c>
      <c r="F66" s="6">
        <f>'Пр14. План'!F128</f>
        <v>0</v>
      </c>
      <c r="G66" s="6">
        <f>'Пр14. План'!G128</f>
        <v>0</v>
      </c>
      <c r="H66" s="6">
        <f>'Пр14. План'!H128</f>
        <v>213.9</v>
      </c>
      <c r="I66" s="6">
        <f>'Пр14. План'!I128</f>
        <v>0</v>
      </c>
      <c r="J66" s="107"/>
      <c r="K66" s="107"/>
    </row>
    <row r="67" spans="1:11" s="38" customFormat="1">
      <c r="A67" s="99"/>
      <c r="B67" s="100"/>
      <c r="C67" s="99"/>
      <c r="D67" s="5">
        <v>2015</v>
      </c>
      <c r="E67" s="6">
        <f>'Пр14. План'!E129</f>
        <v>0</v>
      </c>
      <c r="F67" s="6">
        <f>'Пр14. План'!F129</f>
        <v>0</v>
      </c>
      <c r="G67" s="6">
        <f>'Пр14. План'!G129</f>
        <v>0</v>
      </c>
      <c r="H67" s="6">
        <f>'Пр14. План'!H129</f>
        <v>0</v>
      </c>
      <c r="I67" s="6">
        <f>'Пр14. План'!I129</f>
        <v>0</v>
      </c>
      <c r="J67" s="107"/>
      <c r="K67" s="107"/>
    </row>
    <row r="68" spans="1:11" s="38" customFormat="1">
      <c r="A68" s="99"/>
      <c r="B68" s="100"/>
      <c r="C68" s="99"/>
      <c r="D68" s="5">
        <v>2016</v>
      </c>
      <c r="E68" s="6">
        <f>'Пр14. План'!E130</f>
        <v>0</v>
      </c>
      <c r="F68" s="6">
        <f>'Пр14. План'!F130</f>
        <v>0</v>
      </c>
      <c r="G68" s="6">
        <f>'Пр14. План'!G130</f>
        <v>0</v>
      </c>
      <c r="H68" s="6">
        <f>'Пр14. План'!H130</f>
        <v>0</v>
      </c>
      <c r="I68" s="6">
        <f>'Пр14. План'!I130</f>
        <v>0</v>
      </c>
      <c r="J68" s="107"/>
      <c r="K68" s="107"/>
    </row>
    <row r="69" spans="1:11" s="38" customFormat="1" ht="15" customHeight="1">
      <c r="A69" s="99" t="s">
        <v>88</v>
      </c>
      <c r="B69" s="99" t="s">
        <v>91</v>
      </c>
      <c r="C69" s="99"/>
      <c r="D69" s="5" t="s">
        <v>7</v>
      </c>
      <c r="E69" s="6">
        <f>'Пр14. План'!E131</f>
        <v>213.9</v>
      </c>
      <c r="F69" s="6">
        <f>'Пр14. План'!F131</f>
        <v>0</v>
      </c>
      <c r="G69" s="6">
        <f>'Пр14. План'!G131</f>
        <v>0</v>
      </c>
      <c r="H69" s="6">
        <f>'Пр14. План'!H131</f>
        <v>213.9</v>
      </c>
      <c r="I69" s="6">
        <f>'Пр14. План'!I131</f>
        <v>0</v>
      </c>
      <c r="J69" s="103" t="s">
        <v>113</v>
      </c>
      <c r="K69" s="105" t="s">
        <v>90</v>
      </c>
    </row>
    <row r="70" spans="1:11" s="38" customFormat="1">
      <c r="A70" s="99"/>
      <c r="B70" s="99"/>
      <c r="C70" s="99"/>
      <c r="D70" s="5">
        <v>2014</v>
      </c>
      <c r="E70" s="6">
        <f>'Пр14. План'!E132</f>
        <v>213.9</v>
      </c>
      <c r="F70" s="6">
        <f>'Пр14. План'!F132</f>
        <v>0</v>
      </c>
      <c r="G70" s="6">
        <f>'Пр14. План'!G132</f>
        <v>0</v>
      </c>
      <c r="H70" s="6">
        <f>'Пр14. План'!H132</f>
        <v>213.9</v>
      </c>
      <c r="I70" s="6">
        <f>'Пр14. План'!I132</f>
        <v>0</v>
      </c>
      <c r="J70" s="103"/>
      <c r="K70" s="105"/>
    </row>
    <row r="71" spans="1:11" s="38" customFormat="1">
      <c r="A71" s="99"/>
      <c r="B71" s="99"/>
      <c r="C71" s="99"/>
      <c r="D71" s="5">
        <v>2015</v>
      </c>
      <c r="E71" s="6">
        <f>'Пр14. План'!E133</f>
        <v>0</v>
      </c>
      <c r="F71" s="6">
        <f>'Пр14. План'!F133</f>
        <v>0</v>
      </c>
      <c r="G71" s="6">
        <f>'Пр14. План'!G133</f>
        <v>0</v>
      </c>
      <c r="H71" s="6">
        <f>'Пр14. План'!H133</f>
        <v>0</v>
      </c>
      <c r="I71" s="6">
        <f>'Пр14. План'!I133</f>
        <v>0</v>
      </c>
      <c r="J71" s="103"/>
      <c r="K71" s="105"/>
    </row>
    <row r="72" spans="1:11" s="38" customFormat="1">
      <c r="A72" s="99"/>
      <c r="B72" s="99"/>
      <c r="C72" s="99"/>
      <c r="D72" s="5">
        <v>2016</v>
      </c>
      <c r="E72" s="6">
        <f>'Пр14. План'!E134</f>
        <v>0</v>
      </c>
      <c r="F72" s="6">
        <f>'Пр14. План'!F134</f>
        <v>0</v>
      </c>
      <c r="G72" s="6">
        <f>'Пр14. План'!G134</f>
        <v>0</v>
      </c>
      <c r="H72" s="6">
        <f>'Пр14. План'!H134</f>
        <v>0</v>
      </c>
      <c r="I72" s="6">
        <f>'Пр14. План'!I134</f>
        <v>0</v>
      </c>
      <c r="J72" s="103"/>
      <c r="K72" s="105"/>
    </row>
    <row r="73" spans="1:11" s="38" customFormat="1">
      <c r="A73" s="39"/>
      <c r="D73" s="40"/>
      <c r="J73" s="41"/>
    </row>
    <row r="74" spans="1:11" s="38" customFormat="1">
      <c r="A74" s="39"/>
      <c r="D74" s="40"/>
      <c r="J74" s="41"/>
    </row>
  </sheetData>
  <mergeCells count="83">
    <mergeCell ref="A69:A72"/>
    <mergeCell ref="B69:B72"/>
    <mergeCell ref="C69:C72"/>
    <mergeCell ref="K69:K72"/>
    <mergeCell ref="J69:J72"/>
    <mergeCell ref="A65:A68"/>
    <mergeCell ref="B65:B68"/>
    <mergeCell ref="C65:C68"/>
    <mergeCell ref="J65:K68"/>
    <mergeCell ref="A61:A64"/>
    <mergeCell ref="B61:B64"/>
    <mergeCell ref="C61:C64"/>
    <mergeCell ref="K61:K64"/>
    <mergeCell ref="J61:J64"/>
    <mergeCell ref="A57:A60"/>
    <mergeCell ref="B57:B60"/>
    <mergeCell ref="C57:C60"/>
    <mergeCell ref="J57:K60"/>
    <mergeCell ref="A53:A56"/>
    <mergeCell ref="B53:B56"/>
    <mergeCell ref="C53:C56"/>
    <mergeCell ref="K53:K56"/>
    <mergeCell ref="J53:J56"/>
    <mergeCell ref="A49:A52"/>
    <mergeCell ref="B49:B52"/>
    <mergeCell ref="C49:C52"/>
    <mergeCell ref="J49:K52"/>
    <mergeCell ref="A45:A48"/>
    <mergeCell ref="B45:B48"/>
    <mergeCell ref="C45:C48"/>
    <mergeCell ref="J45:K48"/>
    <mergeCell ref="A41:A44"/>
    <mergeCell ref="B41:B44"/>
    <mergeCell ref="C41:C44"/>
    <mergeCell ref="K41:K44"/>
    <mergeCell ref="J41:J44"/>
    <mergeCell ref="K13:K16"/>
    <mergeCell ref="K21:K24"/>
    <mergeCell ref="A37:A40"/>
    <mergeCell ref="B37:B40"/>
    <mergeCell ref="C37:C40"/>
    <mergeCell ref="J37:K40"/>
    <mergeCell ref="J17:K20"/>
    <mergeCell ref="A33:A36"/>
    <mergeCell ref="B33:B36"/>
    <mergeCell ref="C33:C36"/>
    <mergeCell ref="J33:J36"/>
    <mergeCell ref="K33:K36"/>
    <mergeCell ref="A25:A28"/>
    <mergeCell ref="A29:A32"/>
    <mergeCell ref="B25:B28"/>
    <mergeCell ref="B29:B32"/>
    <mergeCell ref="A1:J1"/>
    <mergeCell ref="A21:A24"/>
    <mergeCell ref="B21:B24"/>
    <mergeCell ref="J21:J24"/>
    <mergeCell ref="J13:J16"/>
    <mergeCell ref="A5:A8"/>
    <mergeCell ref="B5:B8"/>
    <mergeCell ref="C5:C8"/>
    <mergeCell ref="A17:A20"/>
    <mergeCell ref="B17:B20"/>
    <mergeCell ref="C17:C20"/>
    <mergeCell ref="J9:K12"/>
    <mergeCell ref="J5:K8"/>
    <mergeCell ref="K3:K4"/>
    <mergeCell ref="A3:A4"/>
    <mergeCell ref="B3:B4"/>
    <mergeCell ref="C3:C4"/>
    <mergeCell ref="D3:I3"/>
    <mergeCell ref="J3:J4"/>
    <mergeCell ref="A13:A16"/>
    <mergeCell ref="B13:B16"/>
    <mergeCell ref="A9:A12"/>
    <mergeCell ref="B9:B12"/>
    <mergeCell ref="C9:C12"/>
    <mergeCell ref="C13:C16"/>
    <mergeCell ref="C25:C28"/>
    <mergeCell ref="C29:C32"/>
    <mergeCell ref="C21:C24"/>
    <mergeCell ref="J29:J32"/>
    <mergeCell ref="K29:K32"/>
    <mergeCell ref="J25:K28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0"/>
  <sheetViews>
    <sheetView view="pageBreakPreview" zoomScaleNormal="100" zoomScaleSheetLayoutView="100" workbookViewId="0">
      <pane xSplit="3" ySplit="6" topLeftCell="D97" activePane="bottomRight" state="frozen"/>
      <selection pane="topRight" activeCell="D1" sqref="D1"/>
      <selection pane="bottomLeft" activeCell="A7" sqref="A7"/>
      <selection pane="bottomRight" activeCell="F101" sqref="F101"/>
    </sheetView>
  </sheetViews>
  <sheetFormatPr defaultRowHeight="11.25"/>
  <cols>
    <col min="1" max="1" width="6.5703125" style="9" customWidth="1"/>
    <col min="2" max="2" width="32.28515625" style="10" customWidth="1"/>
    <col min="3" max="3" width="9.140625" style="10"/>
    <col min="4" max="4" width="8.85546875" style="11" customWidth="1"/>
    <col min="5" max="9" width="10.140625" style="10" customWidth="1"/>
    <col min="10" max="11" width="15.7109375" style="12" customWidth="1"/>
    <col min="12" max="12" width="15.28515625" style="10" customWidth="1"/>
    <col min="13" max="16384" width="9.140625" style="10"/>
  </cols>
  <sheetData>
    <row r="1" spans="1:12" ht="51" customHeight="1">
      <c r="J1" s="132" t="s">
        <v>195</v>
      </c>
      <c r="K1" s="132"/>
      <c r="L1" s="132"/>
    </row>
    <row r="2" spans="1:12" ht="9" customHeight="1"/>
    <row r="3" spans="1:12">
      <c r="A3" s="122" t="s">
        <v>115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5" spans="1:12" ht="21.75" customHeight="1">
      <c r="A5" s="106" t="s">
        <v>0</v>
      </c>
      <c r="B5" s="98" t="s">
        <v>56</v>
      </c>
      <c r="C5" s="98" t="s">
        <v>16</v>
      </c>
      <c r="D5" s="98" t="s">
        <v>1</v>
      </c>
      <c r="E5" s="98"/>
      <c r="F5" s="98"/>
      <c r="G5" s="98"/>
      <c r="H5" s="98"/>
      <c r="I5" s="98"/>
      <c r="J5" s="123" t="s">
        <v>29</v>
      </c>
      <c r="K5" s="123"/>
      <c r="L5" s="98" t="s">
        <v>28</v>
      </c>
    </row>
    <row r="6" spans="1:12" ht="24" customHeight="1">
      <c r="A6" s="106"/>
      <c r="B6" s="98"/>
      <c r="C6" s="98"/>
      <c r="D6" s="55" t="s">
        <v>30</v>
      </c>
      <c r="E6" s="55" t="s">
        <v>7</v>
      </c>
      <c r="F6" s="55" t="s">
        <v>3</v>
      </c>
      <c r="G6" s="55" t="s">
        <v>4</v>
      </c>
      <c r="H6" s="55" t="s">
        <v>5</v>
      </c>
      <c r="I6" s="55" t="s">
        <v>6</v>
      </c>
      <c r="J6" s="56" t="s">
        <v>10</v>
      </c>
      <c r="K6" s="56" t="s">
        <v>11</v>
      </c>
      <c r="L6" s="98"/>
    </row>
    <row r="7" spans="1:12" s="13" customFormat="1" ht="12.75" customHeight="1">
      <c r="A7" s="99"/>
      <c r="B7" s="104" t="s">
        <v>116</v>
      </c>
      <c r="C7" s="105"/>
      <c r="D7" s="53" t="s">
        <v>7</v>
      </c>
      <c r="E7" s="54">
        <f>E11+E63+E83</f>
        <v>4057.4</v>
      </c>
      <c r="F7" s="54">
        <f t="shared" ref="F7:I7" si="0">F11+F63+F83</f>
        <v>4.5</v>
      </c>
      <c r="G7" s="54">
        <f t="shared" si="0"/>
        <v>0</v>
      </c>
      <c r="H7" s="54">
        <f t="shared" si="0"/>
        <v>4052.9</v>
      </c>
      <c r="I7" s="54">
        <f t="shared" si="0"/>
        <v>0</v>
      </c>
      <c r="J7" s="107"/>
      <c r="K7" s="107"/>
      <c r="L7" s="105"/>
    </row>
    <row r="8" spans="1:12" s="13" customFormat="1" ht="12.75" customHeight="1">
      <c r="A8" s="99"/>
      <c r="B8" s="104"/>
      <c r="C8" s="105"/>
      <c r="D8" s="53">
        <v>2014</v>
      </c>
      <c r="E8" s="54">
        <f>E12+E64+E84</f>
        <v>2139.4</v>
      </c>
      <c r="F8" s="54">
        <f t="shared" ref="F8:I10" si="1">F12+F64+F84</f>
        <v>4.5</v>
      </c>
      <c r="G8" s="54">
        <f t="shared" si="1"/>
        <v>0</v>
      </c>
      <c r="H8" s="54">
        <f t="shared" si="1"/>
        <v>2134.9</v>
      </c>
      <c r="I8" s="54">
        <f t="shared" si="1"/>
        <v>0</v>
      </c>
      <c r="J8" s="107"/>
      <c r="K8" s="107"/>
      <c r="L8" s="105"/>
    </row>
    <row r="9" spans="1:12" s="13" customFormat="1" ht="12.75" customHeight="1">
      <c r="A9" s="99"/>
      <c r="B9" s="104"/>
      <c r="C9" s="105"/>
      <c r="D9" s="53">
        <v>2015</v>
      </c>
      <c r="E9" s="54">
        <f>E13+E65+E85</f>
        <v>964</v>
      </c>
      <c r="F9" s="54">
        <f t="shared" si="1"/>
        <v>0</v>
      </c>
      <c r="G9" s="54">
        <f t="shared" si="1"/>
        <v>0</v>
      </c>
      <c r="H9" s="54">
        <f t="shared" si="1"/>
        <v>964</v>
      </c>
      <c r="I9" s="54">
        <f t="shared" si="1"/>
        <v>0</v>
      </c>
      <c r="J9" s="107"/>
      <c r="K9" s="107"/>
      <c r="L9" s="105"/>
    </row>
    <row r="10" spans="1:12" s="13" customFormat="1" ht="12.75" customHeight="1">
      <c r="A10" s="99"/>
      <c r="B10" s="104"/>
      <c r="C10" s="105"/>
      <c r="D10" s="53">
        <v>2016</v>
      </c>
      <c r="E10" s="54">
        <f>E14+E66+E86</f>
        <v>954</v>
      </c>
      <c r="F10" s="54">
        <f t="shared" si="1"/>
        <v>0</v>
      </c>
      <c r="G10" s="54">
        <f t="shared" si="1"/>
        <v>0</v>
      </c>
      <c r="H10" s="54">
        <f t="shared" si="1"/>
        <v>954</v>
      </c>
      <c r="I10" s="54">
        <f t="shared" si="1"/>
        <v>0</v>
      </c>
      <c r="J10" s="107"/>
      <c r="K10" s="107"/>
      <c r="L10" s="105"/>
    </row>
    <row r="11" spans="1:12" s="13" customFormat="1" ht="12.75" customHeight="1">
      <c r="A11" s="99" t="s">
        <v>13</v>
      </c>
      <c r="B11" s="104" t="s">
        <v>117</v>
      </c>
      <c r="C11" s="105"/>
      <c r="D11" s="53" t="s">
        <v>7</v>
      </c>
      <c r="E11" s="54">
        <f>E15+E35+E55</f>
        <v>390.5</v>
      </c>
      <c r="F11" s="54">
        <f t="shared" ref="F11:I11" si="2">F15+F35+F55</f>
        <v>4.5</v>
      </c>
      <c r="G11" s="54">
        <f t="shared" si="2"/>
        <v>0</v>
      </c>
      <c r="H11" s="54">
        <f t="shared" si="2"/>
        <v>386</v>
      </c>
      <c r="I11" s="54">
        <f t="shared" si="2"/>
        <v>0</v>
      </c>
      <c r="J11" s="107"/>
      <c r="K11" s="107"/>
      <c r="L11" s="105"/>
    </row>
    <row r="12" spans="1:12" s="13" customFormat="1" ht="12.75" customHeight="1">
      <c r="A12" s="99"/>
      <c r="B12" s="104"/>
      <c r="C12" s="105"/>
      <c r="D12" s="53">
        <v>2014</v>
      </c>
      <c r="E12" s="54">
        <f>E16+E36+E56</f>
        <v>132.5</v>
      </c>
      <c r="F12" s="54">
        <f t="shared" ref="F12:I14" si="3">F16+F36+F56</f>
        <v>4.5</v>
      </c>
      <c r="G12" s="54">
        <f t="shared" si="3"/>
        <v>0</v>
      </c>
      <c r="H12" s="54">
        <f t="shared" si="3"/>
        <v>128</v>
      </c>
      <c r="I12" s="54">
        <f t="shared" si="3"/>
        <v>0</v>
      </c>
      <c r="J12" s="107"/>
      <c r="K12" s="107"/>
      <c r="L12" s="105"/>
    </row>
    <row r="13" spans="1:12" s="13" customFormat="1" ht="12.75" customHeight="1">
      <c r="A13" s="99"/>
      <c r="B13" s="104"/>
      <c r="C13" s="105"/>
      <c r="D13" s="53">
        <v>2015</v>
      </c>
      <c r="E13" s="54">
        <f>E17+E37+E57</f>
        <v>129</v>
      </c>
      <c r="F13" s="54">
        <f t="shared" si="3"/>
        <v>0</v>
      </c>
      <c r="G13" s="54">
        <f t="shared" si="3"/>
        <v>0</v>
      </c>
      <c r="H13" s="54">
        <f t="shared" si="3"/>
        <v>129</v>
      </c>
      <c r="I13" s="54">
        <f t="shared" si="3"/>
        <v>0</v>
      </c>
      <c r="J13" s="107"/>
      <c r="K13" s="107"/>
      <c r="L13" s="105"/>
    </row>
    <row r="14" spans="1:12" s="13" customFormat="1" ht="12.75" customHeight="1">
      <c r="A14" s="99"/>
      <c r="B14" s="104"/>
      <c r="C14" s="105"/>
      <c r="D14" s="53">
        <v>2016</v>
      </c>
      <c r="E14" s="54">
        <f>E18+E38+E58</f>
        <v>129</v>
      </c>
      <c r="F14" s="54">
        <f t="shared" si="3"/>
        <v>0</v>
      </c>
      <c r="G14" s="54">
        <f t="shared" si="3"/>
        <v>0</v>
      </c>
      <c r="H14" s="54">
        <f t="shared" si="3"/>
        <v>129</v>
      </c>
      <c r="I14" s="54">
        <f t="shared" si="3"/>
        <v>0</v>
      </c>
      <c r="J14" s="107"/>
      <c r="K14" s="107"/>
      <c r="L14" s="105"/>
    </row>
    <row r="15" spans="1:12" s="13" customFormat="1" ht="12.75" customHeight="1">
      <c r="A15" s="99" t="s">
        <v>8</v>
      </c>
      <c r="B15" s="118" t="s">
        <v>57</v>
      </c>
      <c r="C15" s="99"/>
      <c r="D15" s="5" t="s">
        <v>7</v>
      </c>
      <c r="E15" s="6">
        <f>E19</f>
        <v>220</v>
      </c>
      <c r="F15" s="6">
        <f t="shared" ref="F15:I15" si="4">F19</f>
        <v>0</v>
      </c>
      <c r="G15" s="6">
        <f t="shared" si="4"/>
        <v>0</v>
      </c>
      <c r="H15" s="6">
        <f t="shared" si="4"/>
        <v>220</v>
      </c>
      <c r="I15" s="6">
        <f t="shared" si="4"/>
        <v>0</v>
      </c>
      <c r="J15" s="107"/>
      <c r="K15" s="107"/>
      <c r="L15" s="105"/>
    </row>
    <row r="16" spans="1:12" s="13" customFormat="1" ht="12.75" customHeight="1">
      <c r="A16" s="99"/>
      <c r="B16" s="118"/>
      <c r="C16" s="99"/>
      <c r="D16" s="5">
        <v>2014</v>
      </c>
      <c r="E16" s="6">
        <f t="shared" ref="E16:I18" si="5">E20</f>
        <v>40</v>
      </c>
      <c r="F16" s="6">
        <f t="shared" si="5"/>
        <v>0</v>
      </c>
      <c r="G16" s="6">
        <f t="shared" si="5"/>
        <v>0</v>
      </c>
      <c r="H16" s="6">
        <f t="shared" si="5"/>
        <v>40</v>
      </c>
      <c r="I16" s="6">
        <f t="shared" si="5"/>
        <v>0</v>
      </c>
      <c r="J16" s="107"/>
      <c r="K16" s="107"/>
      <c r="L16" s="105"/>
    </row>
    <row r="17" spans="1:12" s="13" customFormat="1" ht="12.75" customHeight="1">
      <c r="A17" s="99"/>
      <c r="B17" s="118"/>
      <c r="C17" s="99"/>
      <c r="D17" s="5">
        <v>2015</v>
      </c>
      <c r="E17" s="6">
        <f t="shared" si="5"/>
        <v>90</v>
      </c>
      <c r="F17" s="6">
        <f t="shared" si="5"/>
        <v>0</v>
      </c>
      <c r="G17" s="6">
        <f t="shared" si="5"/>
        <v>0</v>
      </c>
      <c r="H17" s="6">
        <f t="shared" si="5"/>
        <v>90</v>
      </c>
      <c r="I17" s="6">
        <f t="shared" si="5"/>
        <v>0</v>
      </c>
      <c r="J17" s="107"/>
      <c r="K17" s="107"/>
      <c r="L17" s="105"/>
    </row>
    <row r="18" spans="1:12" s="13" customFormat="1" ht="12.75" customHeight="1">
      <c r="A18" s="99"/>
      <c r="B18" s="118"/>
      <c r="C18" s="99"/>
      <c r="D18" s="5">
        <v>2016</v>
      </c>
      <c r="E18" s="6">
        <f t="shared" si="5"/>
        <v>90</v>
      </c>
      <c r="F18" s="6">
        <f t="shared" si="5"/>
        <v>0</v>
      </c>
      <c r="G18" s="6">
        <f t="shared" si="5"/>
        <v>0</v>
      </c>
      <c r="H18" s="6">
        <f t="shared" si="5"/>
        <v>90</v>
      </c>
      <c r="I18" s="6">
        <f t="shared" si="5"/>
        <v>0</v>
      </c>
      <c r="J18" s="107"/>
      <c r="K18" s="107"/>
      <c r="L18" s="105"/>
    </row>
    <row r="19" spans="1:12" s="13" customFormat="1" ht="12.75" customHeight="1">
      <c r="A19" s="83" t="s">
        <v>22</v>
      </c>
      <c r="B19" s="119" t="s">
        <v>60</v>
      </c>
      <c r="C19" s="83"/>
      <c r="D19" s="5" t="s">
        <v>7</v>
      </c>
      <c r="E19" s="6">
        <f>E23+E27+E31</f>
        <v>220</v>
      </c>
      <c r="F19" s="6">
        <f t="shared" ref="F19:I19" si="6">F23+F27+F31</f>
        <v>0</v>
      </c>
      <c r="G19" s="6">
        <f t="shared" si="6"/>
        <v>0</v>
      </c>
      <c r="H19" s="6">
        <f t="shared" si="6"/>
        <v>220</v>
      </c>
      <c r="I19" s="6">
        <f t="shared" si="6"/>
        <v>0</v>
      </c>
      <c r="J19" s="112" t="s">
        <v>118</v>
      </c>
      <c r="K19" s="113"/>
      <c r="L19" s="105" t="s">
        <v>58</v>
      </c>
    </row>
    <row r="20" spans="1:12" s="13" customFormat="1" ht="12.75" customHeight="1">
      <c r="A20" s="84"/>
      <c r="B20" s="120"/>
      <c r="C20" s="84"/>
      <c r="D20" s="5">
        <v>2014</v>
      </c>
      <c r="E20" s="6">
        <f t="shared" ref="E20:I22" si="7">E24+E28+E32</f>
        <v>40</v>
      </c>
      <c r="F20" s="6">
        <f t="shared" si="7"/>
        <v>0</v>
      </c>
      <c r="G20" s="6">
        <f t="shared" si="7"/>
        <v>0</v>
      </c>
      <c r="H20" s="6">
        <f t="shared" si="7"/>
        <v>40</v>
      </c>
      <c r="I20" s="6">
        <f t="shared" si="7"/>
        <v>0</v>
      </c>
      <c r="J20" s="114"/>
      <c r="K20" s="115"/>
      <c r="L20" s="105"/>
    </row>
    <row r="21" spans="1:12" s="13" customFormat="1" ht="12.75" customHeight="1">
      <c r="A21" s="84"/>
      <c r="B21" s="120"/>
      <c r="C21" s="84"/>
      <c r="D21" s="5">
        <v>2015</v>
      </c>
      <c r="E21" s="6">
        <f t="shared" si="7"/>
        <v>90</v>
      </c>
      <c r="F21" s="6">
        <f t="shared" si="7"/>
        <v>0</v>
      </c>
      <c r="G21" s="6">
        <f t="shared" si="7"/>
        <v>0</v>
      </c>
      <c r="H21" s="6">
        <f t="shared" si="7"/>
        <v>90</v>
      </c>
      <c r="I21" s="6">
        <f t="shared" si="7"/>
        <v>0</v>
      </c>
      <c r="J21" s="114"/>
      <c r="K21" s="115"/>
      <c r="L21" s="105"/>
    </row>
    <row r="22" spans="1:12" s="13" customFormat="1" ht="12.75" customHeight="1">
      <c r="A22" s="85"/>
      <c r="B22" s="121"/>
      <c r="C22" s="85"/>
      <c r="D22" s="5">
        <v>2016</v>
      </c>
      <c r="E22" s="6">
        <f t="shared" si="7"/>
        <v>90</v>
      </c>
      <c r="F22" s="6">
        <f t="shared" si="7"/>
        <v>0</v>
      </c>
      <c r="G22" s="6">
        <f t="shared" si="7"/>
        <v>0</v>
      </c>
      <c r="H22" s="6">
        <f t="shared" si="7"/>
        <v>90</v>
      </c>
      <c r="I22" s="6">
        <f t="shared" si="7"/>
        <v>0</v>
      </c>
      <c r="J22" s="116"/>
      <c r="K22" s="117"/>
      <c r="L22" s="105"/>
    </row>
    <row r="23" spans="1:12" s="13" customFormat="1" ht="33.75" customHeight="1">
      <c r="A23" s="99" t="s">
        <v>24</v>
      </c>
      <c r="B23" s="118" t="s">
        <v>174</v>
      </c>
      <c r="C23" s="99"/>
      <c r="D23" s="5" t="s">
        <v>7</v>
      </c>
      <c r="E23" s="6">
        <f>SUM(E24:E26)</f>
        <v>60</v>
      </c>
      <c r="F23" s="6">
        <f t="shared" ref="F23:I23" si="8">SUM(F24:F26)</f>
        <v>0</v>
      </c>
      <c r="G23" s="6">
        <f t="shared" si="8"/>
        <v>0</v>
      </c>
      <c r="H23" s="6">
        <f t="shared" si="8"/>
        <v>60</v>
      </c>
      <c r="I23" s="6">
        <f t="shared" si="8"/>
        <v>0</v>
      </c>
      <c r="J23" s="14" t="s">
        <v>59</v>
      </c>
      <c r="K23" s="14" t="s">
        <v>96</v>
      </c>
      <c r="L23" s="105" t="s">
        <v>58</v>
      </c>
    </row>
    <row r="24" spans="1:12" s="13" customFormat="1" ht="13.5" customHeight="1">
      <c r="A24" s="99"/>
      <c r="B24" s="118"/>
      <c r="C24" s="99"/>
      <c r="D24" s="5">
        <v>2014</v>
      </c>
      <c r="E24" s="6">
        <f>SUM(F24:I24)</f>
        <v>20</v>
      </c>
      <c r="F24" s="6">
        <v>0</v>
      </c>
      <c r="G24" s="6">
        <v>0</v>
      </c>
      <c r="H24" s="6">
        <v>20</v>
      </c>
      <c r="I24" s="6">
        <v>0</v>
      </c>
      <c r="J24" s="14">
        <v>44</v>
      </c>
      <c r="K24" s="14">
        <v>3</v>
      </c>
      <c r="L24" s="105"/>
    </row>
    <row r="25" spans="1:12" s="13" customFormat="1" ht="13.5" customHeight="1">
      <c r="A25" s="99"/>
      <c r="B25" s="118"/>
      <c r="C25" s="99"/>
      <c r="D25" s="5">
        <v>2015</v>
      </c>
      <c r="E25" s="6">
        <f t="shared" ref="E25:E26" si="9">SUM(F25:I25)</f>
        <v>20</v>
      </c>
      <c r="F25" s="6">
        <v>0</v>
      </c>
      <c r="G25" s="6">
        <v>0</v>
      </c>
      <c r="H25" s="6">
        <v>20</v>
      </c>
      <c r="I25" s="6">
        <v>0</v>
      </c>
      <c r="J25" s="14">
        <v>45</v>
      </c>
      <c r="K25" s="14">
        <v>3</v>
      </c>
      <c r="L25" s="105"/>
    </row>
    <row r="26" spans="1:12" s="13" customFormat="1" ht="13.5" customHeight="1">
      <c r="A26" s="99"/>
      <c r="B26" s="118"/>
      <c r="C26" s="99"/>
      <c r="D26" s="5">
        <v>2016</v>
      </c>
      <c r="E26" s="6">
        <f t="shared" si="9"/>
        <v>20</v>
      </c>
      <c r="F26" s="6">
        <v>0</v>
      </c>
      <c r="G26" s="6">
        <v>0</v>
      </c>
      <c r="H26" s="6">
        <v>20</v>
      </c>
      <c r="I26" s="6">
        <v>0</v>
      </c>
      <c r="J26" s="14">
        <v>46</v>
      </c>
      <c r="K26" s="14">
        <v>3</v>
      </c>
      <c r="L26" s="105"/>
    </row>
    <row r="27" spans="1:12" s="13" customFormat="1" ht="96" customHeight="1">
      <c r="A27" s="99" t="s">
        <v>25</v>
      </c>
      <c r="B27" s="118" t="s">
        <v>97</v>
      </c>
      <c r="C27" s="99"/>
      <c r="D27" s="5" t="s">
        <v>7</v>
      </c>
      <c r="E27" s="6">
        <f>+SUM(E28:E30)</f>
        <v>100</v>
      </c>
      <c r="F27" s="6">
        <f t="shared" ref="F27:I27" si="10">+SUM(F28:F30)</f>
        <v>0</v>
      </c>
      <c r="G27" s="6">
        <f t="shared" si="10"/>
        <v>0</v>
      </c>
      <c r="H27" s="6">
        <f t="shared" si="10"/>
        <v>100</v>
      </c>
      <c r="I27" s="6">
        <f t="shared" si="10"/>
        <v>0</v>
      </c>
      <c r="J27" s="14" t="s">
        <v>98</v>
      </c>
      <c r="K27" s="14"/>
      <c r="L27" s="105" t="s">
        <v>150</v>
      </c>
    </row>
    <row r="28" spans="1:12" s="13" customFormat="1" ht="13.5" customHeight="1">
      <c r="A28" s="99"/>
      <c r="B28" s="118"/>
      <c r="C28" s="99"/>
      <c r="D28" s="5">
        <v>2014</v>
      </c>
      <c r="E28" s="6">
        <f>SUM(F28:I28)</f>
        <v>0</v>
      </c>
      <c r="F28" s="6">
        <v>0</v>
      </c>
      <c r="G28" s="6">
        <v>0</v>
      </c>
      <c r="H28" s="6">
        <v>0</v>
      </c>
      <c r="I28" s="6">
        <v>0</v>
      </c>
      <c r="J28" s="14">
        <v>0</v>
      </c>
      <c r="K28" s="14"/>
      <c r="L28" s="105"/>
    </row>
    <row r="29" spans="1:12" s="13" customFormat="1" ht="13.5" customHeight="1">
      <c r="A29" s="99"/>
      <c r="B29" s="118"/>
      <c r="C29" s="99"/>
      <c r="D29" s="5">
        <v>2015</v>
      </c>
      <c r="E29" s="6">
        <f t="shared" ref="E29:E30" si="11">SUM(F29:I29)</f>
        <v>50</v>
      </c>
      <c r="F29" s="6">
        <v>0</v>
      </c>
      <c r="G29" s="6">
        <v>0</v>
      </c>
      <c r="H29" s="6">
        <v>50</v>
      </c>
      <c r="I29" s="6">
        <v>0</v>
      </c>
      <c r="J29" s="14">
        <v>10</v>
      </c>
      <c r="K29" s="14"/>
      <c r="L29" s="105"/>
    </row>
    <row r="30" spans="1:12" s="13" customFormat="1" ht="13.5" customHeight="1">
      <c r="A30" s="99"/>
      <c r="B30" s="118"/>
      <c r="C30" s="99"/>
      <c r="D30" s="5">
        <v>2016</v>
      </c>
      <c r="E30" s="6">
        <f t="shared" si="11"/>
        <v>50</v>
      </c>
      <c r="F30" s="6">
        <v>0</v>
      </c>
      <c r="G30" s="6">
        <v>0</v>
      </c>
      <c r="H30" s="6">
        <v>50</v>
      </c>
      <c r="I30" s="6">
        <v>0</v>
      </c>
      <c r="J30" s="14">
        <v>10</v>
      </c>
      <c r="K30" s="14"/>
      <c r="L30" s="105"/>
    </row>
    <row r="31" spans="1:12" s="13" customFormat="1" ht="29.25" customHeight="1">
      <c r="A31" s="99" t="s">
        <v>61</v>
      </c>
      <c r="B31" s="118" t="s">
        <v>62</v>
      </c>
      <c r="C31" s="99"/>
      <c r="D31" s="5" t="s">
        <v>7</v>
      </c>
      <c r="E31" s="6">
        <f>+SUM(E32:E34)</f>
        <v>60</v>
      </c>
      <c r="F31" s="6">
        <f t="shared" ref="F31" si="12">+SUM(F32:F34)</f>
        <v>0</v>
      </c>
      <c r="G31" s="6">
        <f t="shared" ref="G31" si="13">+SUM(G32:G34)</f>
        <v>0</v>
      </c>
      <c r="H31" s="6">
        <f t="shared" ref="H31" si="14">+SUM(H32:H34)</f>
        <v>60</v>
      </c>
      <c r="I31" s="6">
        <f t="shared" ref="I31" si="15">+SUM(I32:I34)</f>
        <v>0</v>
      </c>
      <c r="J31" s="14" t="s">
        <v>99</v>
      </c>
      <c r="K31" s="14"/>
      <c r="L31" s="105" t="s">
        <v>150</v>
      </c>
    </row>
    <row r="32" spans="1:12" s="13" customFormat="1" ht="13.5" customHeight="1">
      <c r="A32" s="99"/>
      <c r="B32" s="118"/>
      <c r="C32" s="99"/>
      <c r="D32" s="5">
        <v>2014</v>
      </c>
      <c r="E32" s="6">
        <f>SUM(F32:I32)</f>
        <v>20</v>
      </c>
      <c r="F32" s="6">
        <v>0</v>
      </c>
      <c r="G32" s="6">
        <v>0</v>
      </c>
      <c r="H32" s="6">
        <v>20</v>
      </c>
      <c r="I32" s="6">
        <v>0</v>
      </c>
      <c r="J32" s="14">
        <v>400</v>
      </c>
      <c r="K32" s="14"/>
      <c r="L32" s="105"/>
    </row>
    <row r="33" spans="1:12" s="13" customFormat="1" ht="13.5" customHeight="1">
      <c r="A33" s="99"/>
      <c r="B33" s="118"/>
      <c r="C33" s="99"/>
      <c r="D33" s="5">
        <v>2015</v>
      </c>
      <c r="E33" s="6">
        <f t="shared" ref="E33:E34" si="16">SUM(F33:I33)</f>
        <v>20</v>
      </c>
      <c r="F33" s="6">
        <v>0</v>
      </c>
      <c r="G33" s="6">
        <v>0</v>
      </c>
      <c r="H33" s="6">
        <v>20</v>
      </c>
      <c r="I33" s="6">
        <v>0</v>
      </c>
      <c r="J33" s="14">
        <v>400</v>
      </c>
      <c r="K33" s="14"/>
      <c r="L33" s="105"/>
    </row>
    <row r="34" spans="1:12" s="13" customFormat="1" ht="13.5" customHeight="1">
      <c r="A34" s="99"/>
      <c r="B34" s="118"/>
      <c r="C34" s="99"/>
      <c r="D34" s="5">
        <v>2016</v>
      </c>
      <c r="E34" s="6">
        <f t="shared" si="16"/>
        <v>20</v>
      </c>
      <c r="F34" s="6">
        <v>0</v>
      </c>
      <c r="G34" s="6">
        <v>0</v>
      </c>
      <c r="H34" s="6">
        <v>20</v>
      </c>
      <c r="I34" s="6">
        <v>0</v>
      </c>
      <c r="J34" s="14">
        <v>400</v>
      </c>
      <c r="K34" s="14"/>
      <c r="L34" s="105"/>
    </row>
    <row r="35" spans="1:12" s="13" customFormat="1" ht="38.25" customHeight="1">
      <c r="A35" s="99" t="s">
        <v>9</v>
      </c>
      <c r="B35" s="118" t="s">
        <v>63</v>
      </c>
      <c r="C35" s="99"/>
      <c r="D35" s="5" t="s">
        <v>7</v>
      </c>
      <c r="E35" s="6">
        <f>E39</f>
        <v>166</v>
      </c>
      <c r="F35" s="6">
        <f t="shared" ref="F35:I35" si="17">F39</f>
        <v>0</v>
      </c>
      <c r="G35" s="6">
        <f t="shared" si="17"/>
        <v>0</v>
      </c>
      <c r="H35" s="6">
        <f t="shared" si="17"/>
        <v>166</v>
      </c>
      <c r="I35" s="6">
        <f t="shared" si="17"/>
        <v>0</v>
      </c>
      <c r="J35" s="107"/>
      <c r="K35" s="107"/>
      <c r="L35" s="105"/>
    </row>
    <row r="36" spans="1:12" s="13" customFormat="1" ht="13.5" customHeight="1">
      <c r="A36" s="99"/>
      <c r="B36" s="118"/>
      <c r="C36" s="99"/>
      <c r="D36" s="5">
        <v>2014</v>
      </c>
      <c r="E36" s="6">
        <f t="shared" ref="E36:I38" si="18">E40</f>
        <v>88</v>
      </c>
      <c r="F36" s="6">
        <f t="shared" si="18"/>
        <v>0</v>
      </c>
      <c r="G36" s="6">
        <f t="shared" si="18"/>
        <v>0</v>
      </c>
      <c r="H36" s="6">
        <f t="shared" si="18"/>
        <v>88</v>
      </c>
      <c r="I36" s="6">
        <f t="shared" si="18"/>
        <v>0</v>
      </c>
      <c r="J36" s="107"/>
      <c r="K36" s="107"/>
      <c r="L36" s="105"/>
    </row>
    <row r="37" spans="1:12" s="13" customFormat="1" ht="13.5" customHeight="1">
      <c r="A37" s="99"/>
      <c r="B37" s="118"/>
      <c r="C37" s="99"/>
      <c r="D37" s="5">
        <v>2015</v>
      </c>
      <c r="E37" s="6">
        <f t="shared" si="18"/>
        <v>39</v>
      </c>
      <c r="F37" s="6">
        <f t="shared" si="18"/>
        <v>0</v>
      </c>
      <c r="G37" s="6">
        <f t="shared" si="18"/>
        <v>0</v>
      </c>
      <c r="H37" s="6">
        <f t="shared" si="18"/>
        <v>39</v>
      </c>
      <c r="I37" s="6">
        <f t="shared" si="18"/>
        <v>0</v>
      </c>
      <c r="J37" s="107"/>
      <c r="K37" s="107"/>
      <c r="L37" s="105"/>
    </row>
    <row r="38" spans="1:12" s="13" customFormat="1" ht="13.5" customHeight="1">
      <c r="A38" s="99"/>
      <c r="B38" s="118"/>
      <c r="C38" s="99"/>
      <c r="D38" s="5">
        <v>2016</v>
      </c>
      <c r="E38" s="6">
        <f t="shared" si="18"/>
        <v>39</v>
      </c>
      <c r="F38" s="6">
        <f t="shared" si="18"/>
        <v>0</v>
      </c>
      <c r="G38" s="6">
        <f t="shared" si="18"/>
        <v>0</v>
      </c>
      <c r="H38" s="6">
        <f t="shared" si="18"/>
        <v>39</v>
      </c>
      <c r="I38" s="6">
        <f t="shared" si="18"/>
        <v>0</v>
      </c>
      <c r="J38" s="107"/>
      <c r="K38" s="107"/>
      <c r="L38" s="105"/>
    </row>
    <row r="39" spans="1:12" s="13" customFormat="1" ht="13.5" customHeight="1">
      <c r="A39" s="83" t="s">
        <v>45</v>
      </c>
      <c r="B39" s="119" t="s">
        <v>65</v>
      </c>
      <c r="C39" s="83"/>
      <c r="D39" s="5" t="s">
        <v>7</v>
      </c>
      <c r="E39" s="6">
        <f>E43+E47+E51</f>
        <v>166</v>
      </c>
      <c r="F39" s="52">
        <f t="shared" ref="F39:I39" si="19">F43+F47+F51</f>
        <v>0</v>
      </c>
      <c r="G39" s="52">
        <f t="shared" si="19"/>
        <v>0</v>
      </c>
      <c r="H39" s="52">
        <f t="shared" si="19"/>
        <v>166</v>
      </c>
      <c r="I39" s="52">
        <f t="shared" si="19"/>
        <v>0</v>
      </c>
      <c r="J39" s="112" t="s">
        <v>66</v>
      </c>
      <c r="K39" s="113"/>
      <c r="L39" s="105" t="s">
        <v>58</v>
      </c>
    </row>
    <row r="40" spans="1:12" s="13" customFormat="1" ht="13.5" customHeight="1">
      <c r="A40" s="84"/>
      <c r="B40" s="120"/>
      <c r="C40" s="84"/>
      <c r="D40" s="5">
        <v>2014</v>
      </c>
      <c r="E40" s="52">
        <f t="shared" ref="E40:I42" si="20">E44+E48+E52</f>
        <v>88</v>
      </c>
      <c r="F40" s="52">
        <f t="shared" si="20"/>
        <v>0</v>
      </c>
      <c r="G40" s="52">
        <f t="shared" si="20"/>
        <v>0</v>
      </c>
      <c r="H40" s="52">
        <f t="shared" si="20"/>
        <v>88</v>
      </c>
      <c r="I40" s="52">
        <f t="shared" si="20"/>
        <v>0</v>
      </c>
      <c r="J40" s="114"/>
      <c r="K40" s="115"/>
      <c r="L40" s="105"/>
    </row>
    <row r="41" spans="1:12" s="13" customFormat="1" ht="13.5" customHeight="1">
      <c r="A41" s="84"/>
      <c r="B41" s="120"/>
      <c r="C41" s="84"/>
      <c r="D41" s="5">
        <v>2015</v>
      </c>
      <c r="E41" s="52">
        <f t="shared" si="20"/>
        <v>39</v>
      </c>
      <c r="F41" s="52">
        <f t="shared" si="20"/>
        <v>0</v>
      </c>
      <c r="G41" s="52">
        <f t="shared" si="20"/>
        <v>0</v>
      </c>
      <c r="H41" s="52">
        <f t="shared" si="20"/>
        <v>39</v>
      </c>
      <c r="I41" s="52">
        <f t="shared" si="20"/>
        <v>0</v>
      </c>
      <c r="J41" s="114"/>
      <c r="K41" s="115"/>
      <c r="L41" s="105"/>
    </row>
    <row r="42" spans="1:12" s="13" customFormat="1" ht="13.5" customHeight="1">
      <c r="A42" s="85"/>
      <c r="B42" s="121"/>
      <c r="C42" s="85"/>
      <c r="D42" s="5">
        <v>2016</v>
      </c>
      <c r="E42" s="52">
        <f t="shared" si="20"/>
        <v>39</v>
      </c>
      <c r="F42" s="52">
        <f t="shared" si="20"/>
        <v>0</v>
      </c>
      <c r="G42" s="52">
        <f t="shared" si="20"/>
        <v>0</v>
      </c>
      <c r="H42" s="52">
        <f t="shared" si="20"/>
        <v>39</v>
      </c>
      <c r="I42" s="52">
        <f t="shared" si="20"/>
        <v>0</v>
      </c>
      <c r="J42" s="116"/>
      <c r="K42" s="117"/>
      <c r="L42" s="105"/>
    </row>
    <row r="43" spans="1:12" s="13" customFormat="1" ht="56.25" customHeight="1">
      <c r="A43" s="99" t="s">
        <v>46</v>
      </c>
      <c r="B43" s="118" t="s">
        <v>100</v>
      </c>
      <c r="C43" s="99"/>
      <c r="D43" s="5" t="s">
        <v>7</v>
      </c>
      <c r="E43" s="6">
        <f>SUM(E44:E46)</f>
        <v>26</v>
      </c>
      <c r="F43" s="6">
        <f t="shared" ref="F43" si="21">SUM(F44:F46)</f>
        <v>0</v>
      </c>
      <c r="G43" s="6">
        <f t="shared" ref="G43" si="22">SUM(G44:G46)</f>
        <v>0</v>
      </c>
      <c r="H43" s="6">
        <f t="shared" ref="H43" si="23">SUM(H44:H46)</f>
        <v>26</v>
      </c>
      <c r="I43" s="6">
        <f t="shared" ref="I43" si="24">SUM(I44:I46)</f>
        <v>0</v>
      </c>
      <c r="J43" s="14" t="s">
        <v>101</v>
      </c>
      <c r="K43" s="14" t="s">
        <v>64</v>
      </c>
      <c r="L43" s="105" t="s">
        <v>58</v>
      </c>
    </row>
    <row r="44" spans="1:12" s="13" customFormat="1" ht="13.5" customHeight="1">
      <c r="A44" s="99"/>
      <c r="B44" s="118"/>
      <c r="C44" s="99"/>
      <c r="D44" s="5">
        <v>2014</v>
      </c>
      <c r="E44" s="6">
        <f>SUM(F44:I44)</f>
        <v>8</v>
      </c>
      <c r="F44" s="6">
        <v>0</v>
      </c>
      <c r="G44" s="6">
        <v>0</v>
      </c>
      <c r="H44" s="6">
        <v>8</v>
      </c>
      <c r="I44" s="6">
        <v>0</v>
      </c>
      <c r="J44" s="14">
        <v>19</v>
      </c>
      <c r="K44" s="14">
        <v>9</v>
      </c>
      <c r="L44" s="105"/>
    </row>
    <row r="45" spans="1:12" s="13" customFormat="1" ht="13.5" customHeight="1">
      <c r="A45" s="99"/>
      <c r="B45" s="118"/>
      <c r="C45" s="99"/>
      <c r="D45" s="5">
        <v>2015</v>
      </c>
      <c r="E45" s="6">
        <f t="shared" ref="E45:E46" si="25">SUM(F45:I45)</f>
        <v>9</v>
      </c>
      <c r="F45" s="6">
        <v>0</v>
      </c>
      <c r="G45" s="6">
        <v>0</v>
      </c>
      <c r="H45" s="6">
        <v>9</v>
      </c>
      <c r="I45" s="6">
        <v>0</v>
      </c>
      <c r="J45" s="14">
        <v>20</v>
      </c>
      <c r="K45" s="14">
        <v>10</v>
      </c>
      <c r="L45" s="105"/>
    </row>
    <row r="46" spans="1:12" s="13" customFormat="1" ht="13.5" customHeight="1">
      <c r="A46" s="99"/>
      <c r="B46" s="118"/>
      <c r="C46" s="99"/>
      <c r="D46" s="5">
        <v>2016</v>
      </c>
      <c r="E46" s="6">
        <f t="shared" si="25"/>
        <v>9</v>
      </c>
      <c r="F46" s="6">
        <v>0</v>
      </c>
      <c r="G46" s="6">
        <v>0</v>
      </c>
      <c r="H46" s="6">
        <v>9</v>
      </c>
      <c r="I46" s="6">
        <v>0</v>
      </c>
      <c r="J46" s="14">
        <v>21</v>
      </c>
      <c r="K46" s="14">
        <v>10</v>
      </c>
      <c r="L46" s="105"/>
    </row>
    <row r="47" spans="1:12" s="13" customFormat="1" ht="54" customHeight="1">
      <c r="A47" s="99" t="s">
        <v>47</v>
      </c>
      <c r="B47" s="118" t="s">
        <v>102</v>
      </c>
      <c r="C47" s="99"/>
      <c r="D47" s="5" t="s">
        <v>7</v>
      </c>
      <c r="E47" s="6">
        <f>+SUM(E48:E50)</f>
        <v>90</v>
      </c>
      <c r="F47" s="6">
        <f t="shared" ref="F47" si="26">+SUM(F48:F50)</f>
        <v>0</v>
      </c>
      <c r="G47" s="6">
        <f t="shared" ref="G47" si="27">+SUM(G48:G50)</f>
        <v>0</v>
      </c>
      <c r="H47" s="6">
        <f t="shared" ref="H47" si="28">+SUM(H48:H50)</f>
        <v>90</v>
      </c>
      <c r="I47" s="6">
        <f t="shared" ref="I47" si="29">+SUM(I48:I50)</f>
        <v>0</v>
      </c>
      <c r="J47" s="14" t="s">
        <v>103</v>
      </c>
      <c r="K47" s="14"/>
      <c r="L47" s="105" t="s">
        <v>58</v>
      </c>
    </row>
    <row r="48" spans="1:12" s="13" customFormat="1" ht="13.5" customHeight="1">
      <c r="A48" s="99"/>
      <c r="B48" s="118"/>
      <c r="C48" s="99"/>
      <c r="D48" s="5">
        <v>2014</v>
      </c>
      <c r="E48" s="6">
        <f>SUM(F48:I48)</f>
        <v>30</v>
      </c>
      <c r="F48" s="6">
        <v>0</v>
      </c>
      <c r="G48" s="6">
        <v>0</v>
      </c>
      <c r="H48" s="6">
        <v>30</v>
      </c>
      <c r="I48" s="6">
        <v>0</v>
      </c>
      <c r="J48" s="14">
        <v>3</v>
      </c>
      <c r="K48" s="14"/>
      <c r="L48" s="105"/>
    </row>
    <row r="49" spans="1:12" s="13" customFormat="1" ht="13.5" customHeight="1">
      <c r="A49" s="99"/>
      <c r="B49" s="118"/>
      <c r="C49" s="99"/>
      <c r="D49" s="5">
        <v>2015</v>
      </c>
      <c r="E49" s="6">
        <f t="shared" ref="E49:E50" si="30">SUM(F49:I49)</f>
        <v>30</v>
      </c>
      <c r="F49" s="6">
        <v>0</v>
      </c>
      <c r="G49" s="6">
        <v>0</v>
      </c>
      <c r="H49" s="6">
        <v>30</v>
      </c>
      <c r="I49" s="6">
        <v>0</v>
      </c>
      <c r="J49" s="14">
        <v>4</v>
      </c>
      <c r="K49" s="14"/>
      <c r="L49" s="105"/>
    </row>
    <row r="50" spans="1:12" s="13" customFormat="1" ht="13.5" customHeight="1">
      <c r="A50" s="99"/>
      <c r="B50" s="118"/>
      <c r="C50" s="99"/>
      <c r="D50" s="5">
        <v>2016</v>
      </c>
      <c r="E50" s="6">
        <f t="shared" si="30"/>
        <v>30</v>
      </c>
      <c r="F50" s="6">
        <v>0</v>
      </c>
      <c r="G50" s="6">
        <v>0</v>
      </c>
      <c r="H50" s="6">
        <v>30</v>
      </c>
      <c r="I50" s="6">
        <v>0</v>
      </c>
      <c r="J50" s="14">
        <v>5</v>
      </c>
      <c r="K50" s="14"/>
      <c r="L50" s="105"/>
    </row>
    <row r="51" spans="1:12" s="13" customFormat="1" ht="63" customHeight="1">
      <c r="A51" s="99" t="s">
        <v>182</v>
      </c>
      <c r="B51" s="118" t="s">
        <v>183</v>
      </c>
      <c r="C51" s="99"/>
      <c r="D51" s="50" t="s">
        <v>7</v>
      </c>
      <c r="E51" s="52">
        <f>+SUM(E52:E54)</f>
        <v>50</v>
      </c>
      <c r="F51" s="52">
        <f t="shared" ref="F51:I51" si="31">+SUM(F52:F54)</f>
        <v>0</v>
      </c>
      <c r="G51" s="52">
        <f t="shared" si="31"/>
        <v>0</v>
      </c>
      <c r="H51" s="52">
        <f t="shared" si="31"/>
        <v>50</v>
      </c>
      <c r="I51" s="52">
        <f t="shared" si="31"/>
        <v>0</v>
      </c>
      <c r="J51" s="51" t="s">
        <v>184</v>
      </c>
      <c r="K51" s="51"/>
      <c r="L51" s="105" t="s">
        <v>185</v>
      </c>
    </row>
    <row r="52" spans="1:12" s="13" customFormat="1" ht="13.5" customHeight="1">
      <c r="A52" s="99"/>
      <c r="B52" s="118"/>
      <c r="C52" s="99"/>
      <c r="D52" s="50">
        <v>2014</v>
      </c>
      <c r="E52" s="52">
        <f>SUM(F52:I52)</f>
        <v>50</v>
      </c>
      <c r="F52" s="52">
        <v>0</v>
      </c>
      <c r="G52" s="52">
        <v>0</v>
      </c>
      <c r="H52" s="52">
        <v>50</v>
      </c>
      <c r="I52" s="52">
        <v>0</v>
      </c>
      <c r="J52" s="51">
        <v>1</v>
      </c>
      <c r="K52" s="51"/>
      <c r="L52" s="105"/>
    </row>
    <row r="53" spans="1:12" s="13" customFormat="1" ht="13.5" customHeight="1">
      <c r="A53" s="99"/>
      <c r="B53" s="118"/>
      <c r="C53" s="99"/>
      <c r="D53" s="50">
        <v>2015</v>
      </c>
      <c r="E53" s="52">
        <f t="shared" ref="E53:E54" si="32">SUM(F53:I53)</f>
        <v>0</v>
      </c>
      <c r="F53" s="52">
        <v>0</v>
      </c>
      <c r="G53" s="52">
        <v>0</v>
      </c>
      <c r="H53" s="52">
        <v>0</v>
      </c>
      <c r="I53" s="52">
        <v>0</v>
      </c>
      <c r="J53" s="51">
        <v>0</v>
      </c>
      <c r="K53" s="51"/>
      <c r="L53" s="105"/>
    </row>
    <row r="54" spans="1:12" s="13" customFormat="1" ht="13.5" customHeight="1">
      <c r="A54" s="99"/>
      <c r="B54" s="118"/>
      <c r="C54" s="99"/>
      <c r="D54" s="50">
        <v>2016</v>
      </c>
      <c r="E54" s="52">
        <f t="shared" si="32"/>
        <v>0</v>
      </c>
      <c r="F54" s="52">
        <v>0</v>
      </c>
      <c r="G54" s="52">
        <v>0</v>
      </c>
      <c r="H54" s="52">
        <v>0</v>
      </c>
      <c r="I54" s="52">
        <v>0</v>
      </c>
      <c r="J54" s="51">
        <v>0</v>
      </c>
      <c r="K54" s="51"/>
      <c r="L54" s="105"/>
    </row>
    <row r="55" spans="1:12" s="13" customFormat="1" ht="13.5" customHeight="1">
      <c r="A55" s="83" t="s">
        <v>146</v>
      </c>
      <c r="B55" s="119" t="s">
        <v>151</v>
      </c>
      <c r="C55" s="83"/>
      <c r="D55" s="5" t="s">
        <v>7</v>
      </c>
      <c r="E55" s="6">
        <f>E59</f>
        <v>4.5</v>
      </c>
      <c r="F55" s="6">
        <f t="shared" ref="F55:I55" si="33">F59</f>
        <v>4.5</v>
      </c>
      <c r="G55" s="6">
        <f t="shared" si="33"/>
        <v>0</v>
      </c>
      <c r="H55" s="6">
        <f t="shared" si="33"/>
        <v>0</v>
      </c>
      <c r="I55" s="6">
        <f t="shared" si="33"/>
        <v>0</v>
      </c>
      <c r="J55" s="125" t="s">
        <v>155</v>
      </c>
      <c r="K55" s="126"/>
      <c r="L55" s="89" t="s">
        <v>153</v>
      </c>
    </row>
    <row r="56" spans="1:12" s="13" customFormat="1" ht="13.5" customHeight="1">
      <c r="A56" s="84"/>
      <c r="B56" s="120"/>
      <c r="C56" s="84"/>
      <c r="D56" s="5">
        <v>2014</v>
      </c>
      <c r="E56" s="6">
        <f t="shared" ref="E56:I58" si="34">E60</f>
        <v>4.5</v>
      </c>
      <c r="F56" s="6">
        <f t="shared" si="34"/>
        <v>4.5</v>
      </c>
      <c r="G56" s="6">
        <f t="shared" si="34"/>
        <v>0</v>
      </c>
      <c r="H56" s="6">
        <f t="shared" si="34"/>
        <v>0</v>
      </c>
      <c r="I56" s="6">
        <f t="shared" si="34"/>
        <v>0</v>
      </c>
      <c r="J56" s="127"/>
      <c r="K56" s="128"/>
      <c r="L56" s="90"/>
    </row>
    <row r="57" spans="1:12" s="13" customFormat="1" ht="13.5" customHeight="1">
      <c r="A57" s="84"/>
      <c r="B57" s="120"/>
      <c r="C57" s="84"/>
      <c r="D57" s="5">
        <v>2015</v>
      </c>
      <c r="E57" s="6">
        <f t="shared" si="34"/>
        <v>0</v>
      </c>
      <c r="F57" s="6">
        <f t="shared" si="34"/>
        <v>0</v>
      </c>
      <c r="G57" s="6">
        <f t="shared" si="34"/>
        <v>0</v>
      </c>
      <c r="H57" s="6">
        <f t="shared" si="34"/>
        <v>0</v>
      </c>
      <c r="I57" s="6">
        <f t="shared" si="34"/>
        <v>0</v>
      </c>
      <c r="J57" s="127"/>
      <c r="K57" s="128"/>
      <c r="L57" s="90"/>
    </row>
    <row r="58" spans="1:12" s="13" customFormat="1" ht="13.5" customHeight="1">
      <c r="A58" s="85"/>
      <c r="B58" s="121"/>
      <c r="C58" s="85"/>
      <c r="D58" s="5">
        <v>2016</v>
      </c>
      <c r="E58" s="6">
        <f t="shared" si="34"/>
        <v>0</v>
      </c>
      <c r="F58" s="6">
        <f t="shared" si="34"/>
        <v>0</v>
      </c>
      <c r="G58" s="6">
        <f t="shared" si="34"/>
        <v>0</v>
      </c>
      <c r="H58" s="6">
        <f t="shared" si="34"/>
        <v>0</v>
      </c>
      <c r="I58" s="6">
        <f t="shared" si="34"/>
        <v>0</v>
      </c>
      <c r="J58" s="129"/>
      <c r="K58" s="130"/>
      <c r="L58" s="91"/>
    </row>
    <row r="59" spans="1:12" s="13" customFormat="1" ht="41.25" customHeight="1">
      <c r="A59" s="83" t="s">
        <v>147</v>
      </c>
      <c r="B59" s="119" t="s">
        <v>152</v>
      </c>
      <c r="C59" s="83"/>
      <c r="D59" s="5" t="s">
        <v>7</v>
      </c>
      <c r="E59" s="6">
        <f t="shared" ref="E59:H59" si="35">SUM(E60:E62)</f>
        <v>4.5</v>
      </c>
      <c r="F59" s="6">
        <f t="shared" si="35"/>
        <v>4.5</v>
      </c>
      <c r="G59" s="6">
        <f t="shared" si="35"/>
        <v>0</v>
      </c>
      <c r="H59" s="6">
        <f t="shared" si="35"/>
        <v>0</v>
      </c>
      <c r="I59" s="6">
        <f>SUM(I60:I62)</f>
        <v>0</v>
      </c>
      <c r="J59" s="14" t="s">
        <v>154</v>
      </c>
      <c r="K59" s="14"/>
      <c r="L59" s="89" t="s">
        <v>153</v>
      </c>
    </row>
    <row r="60" spans="1:12" s="13" customFormat="1" ht="13.5" customHeight="1">
      <c r="A60" s="84"/>
      <c r="B60" s="120"/>
      <c r="C60" s="84"/>
      <c r="D60" s="5">
        <v>2014</v>
      </c>
      <c r="E60" s="6">
        <f>SUM(F60:I60)</f>
        <v>4.5</v>
      </c>
      <c r="F60" s="6">
        <v>4.5</v>
      </c>
      <c r="G60" s="6">
        <v>0</v>
      </c>
      <c r="H60" s="6">
        <v>0</v>
      </c>
      <c r="I60" s="6">
        <v>0</v>
      </c>
      <c r="J60" s="14" t="s">
        <v>94</v>
      </c>
      <c r="K60" s="14"/>
      <c r="L60" s="90"/>
    </row>
    <row r="61" spans="1:12" s="13" customFormat="1" ht="13.5" customHeight="1">
      <c r="A61" s="84"/>
      <c r="B61" s="120"/>
      <c r="C61" s="84"/>
      <c r="D61" s="5">
        <v>2015</v>
      </c>
      <c r="E61" s="6">
        <f t="shared" ref="E61:E62" si="36">SUM(F61:I61)</f>
        <v>0</v>
      </c>
      <c r="F61" s="6">
        <v>0</v>
      </c>
      <c r="G61" s="6">
        <v>0</v>
      </c>
      <c r="H61" s="6">
        <v>0</v>
      </c>
      <c r="I61" s="6">
        <v>0</v>
      </c>
      <c r="J61" s="14" t="s">
        <v>94</v>
      </c>
      <c r="K61" s="14"/>
      <c r="L61" s="90"/>
    </row>
    <row r="62" spans="1:12" s="13" customFormat="1" ht="13.5" customHeight="1">
      <c r="A62" s="85"/>
      <c r="B62" s="121"/>
      <c r="C62" s="85"/>
      <c r="D62" s="5">
        <v>2016</v>
      </c>
      <c r="E62" s="6">
        <f t="shared" si="36"/>
        <v>0</v>
      </c>
      <c r="F62" s="6">
        <v>0</v>
      </c>
      <c r="G62" s="6">
        <v>0</v>
      </c>
      <c r="H62" s="6">
        <v>0</v>
      </c>
      <c r="I62" s="6">
        <v>0</v>
      </c>
      <c r="J62" s="14" t="s">
        <v>94</v>
      </c>
      <c r="K62" s="14"/>
      <c r="L62" s="91"/>
    </row>
    <row r="63" spans="1:12" s="13" customFormat="1" ht="13.5" customHeight="1">
      <c r="A63" s="99" t="s">
        <v>14</v>
      </c>
      <c r="B63" s="124" t="s">
        <v>67</v>
      </c>
      <c r="C63" s="105"/>
      <c r="D63" s="53" t="s">
        <v>7</v>
      </c>
      <c r="E63" s="54">
        <f>E67</f>
        <v>2700</v>
      </c>
      <c r="F63" s="54">
        <f t="shared" ref="F63:I63" si="37">F67</f>
        <v>0</v>
      </c>
      <c r="G63" s="54">
        <f t="shared" si="37"/>
        <v>0</v>
      </c>
      <c r="H63" s="54">
        <f t="shared" si="37"/>
        <v>2700</v>
      </c>
      <c r="I63" s="54">
        <f t="shared" si="37"/>
        <v>0</v>
      </c>
      <c r="J63" s="107"/>
      <c r="K63" s="107"/>
      <c r="L63" s="105"/>
    </row>
    <row r="64" spans="1:12" s="13" customFormat="1" ht="13.5" customHeight="1">
      <c r="A64" s="99"/>
      <c r="B64" s="124"/>
      <c r="C64" s="105"/>
      <c r="D64" s="53">
        <v>2014</v>
      </c>
      <c r="E64" s="54">
        <f t="shared" ref="E64:I66" si="38">E68</f>
        <v>1500</v>
      </c>
      <c r="F64" s="54">
        <f t="shared" si="38"/>
        <v>0</v>
      </c>
      <c r="G64" s="54">
        <f t="shared" si="38"/>
        <v>0</v>
      </c>
      <c r="H64" s="54">
        <f t="shared" si="38"/>
        <v>1500</v>
      </c>
      <c r="I64" s="54">
        <f t="shared" si="38"/>
        <v>0</v>
      </c>
      <c r="J64" s="107"/>
      <c r="K64" s="107"/>
      <c r="L64" s="105"/>
    </row>
    <row r="65" spans="1:12" s="13" customFormat="1" ht="13.5" customHeight="1">
      <c r="A65" s="99"/>
      <c r="B65" s="124"/>
      <c r="C65" s="105"/>
      <c r="D65" s="53">
        <v>2015</v>
      </c>
      <c r="E65" s="54">
        <f t="shared" si="38"/>
        <v>600</v>
      </c>
      <c r="F65" s="54">
        <f t="shared" si="38"/>
        <v>0</v>
      </c>
      <c r="G65" s="54">
        <f t="shared" si="38"/>
        <v>0</v>
      </c>
      <c r="H65" s="54">
        <f t="shared" si="38"/>
        <v>600</v>
      </c>
      <c r="I65" s="54">
        <f t="shared" si="38"/>
        <v>0</v>
      </c>
      <c r="J65" s="107"/>
      <c r="K65" s="107"/>
      <c r="L65" s="105"/>
    </row>
    <row r="66" spans="1:12" s="13" customFormat="1" ht="13.5" customHeight="1">
      <c r="A66" s="99"/>
      <c r="B66" s="124"/>
      <c r="C66" s="105"/>
      <c r="D66" s="53">
        <v>2016</v>
      </c>
      <c r="E66" s="54">
        <f t="shared" si="38"/>
        <v>600</v>
      </c>
      <c r="F66" s="54">
        <f t="shared" si="38"/>
        <v>0</v>
      </c>
      <c r="G66" s="54">
        <f t="shared" si="38"/>
        <v>0</v>
      </c>
      <c r="H66" s="54">
        <f t="shared" si="38"/>
        <v>600</v>
      </c>
      <c r="I66" s="54">
        <f t="shared" si="38"/>
        <v>0</v>
      </c>
      <c r="J66" s="107"/>
      <c r="K66" s="107"/>
      <c r="L66" s="105"/>
    </row>
    <row r="67" spans="1:12" s="13" customFormat="1" ht="13.5" customHeight="1">
      <c r="A67" s="99" t="s">
        <v>15</v>
      </c>
      <c r="B67" s="118" t="s">
        <v>68</v>
      </c>
      <c r="C67" s="99"/>
      <c r="D67" s="5" t="s">
        <v>7</v>
      </c>
      <c r="E67" s="6">
        <f>E71</f>
        <v>2700</v>
      </c>
      <c r="F67" s="6">
        <f t="shared" ref="F67:I67" si="39">F71</f>
        <v>0</v>
      </c>
      <c r="G67" s="6">
        <f t="shared" si="39"/>
        <v>0</v>
      </c>
      <c r="H67" s="6">
        <f t="shared" si="39"/>
        <v>2700</v>
      </c>
      <c r="I67" s="6">
        <f t="shared" si="39"/>
        <v>0</v>
      </c>
      <c r="J67" s="107"/>
      <c r="K67" s="107"/>
      <c r="L67" s="105"/>
    </row>
    <row r="68" spans="1:12" s="13" customFormat="1" ht="13.5" customHeight="1">
      <c r="A68" s="99"/>
      <c r="B68" s="118"/>
      <c r="C68" s="99"/>
      <c r="D68" s="5">
        <v>2014</v>
      </c>
      <c r="E68" s="6">
        <f t="shared" ref="E68:I68" si="40">E72</f>
        <v>1500</v>
      </c>
      <c r="F68" s="6">
        <f t="shared" si="40"/>
        <v>0</v>
      </c>
      <c r="G68" s="6">
        <f t="shared" si="40"/>
        <v>0</v>
      </c>
      <c r="H68" s="6">
        <f t="shared" si="40"/>
        <v>1500</v>
      </c>
      <c r="I68" s="6">
        <f t="shared" si="40"/>
        <v>0</v>
      </c>
      <c r="J68" s="107"/>
      <c r="K68" s="107"/>
      <c r="L68" s="105"/>
    </row>
    <row r="69" spans="1:12" s="13" customFormat="1" ht="13.5" customHeight="1">
      <c r="A69" s="99"/>
      <c r="B69" s="118"/>
      <c r="C69" s="99"/>
      <c r="D69" s="5">
        <v>2015</v>
      </c>
      <c r="E69" s="6">
        <f t="shared" ref="E69:I69" si="41">E73</f>
        <v>600</v>
      </c>
      <c r="F69" s="6">
        <f t="shared" si="41"/>
        <v>0</v>
      </c>
      <c r="G69" s="6">
        <f t="shared" si="41"/>
        <v>0</v>
      </c>
      <c r="H69" s="6">
        <f t="shared" si="41"/>
        <v>600</v>
      </c>
      <c r="I69" s="6">
        <f t="shared" si="41"/>
        <v>0</v>
      </c>
      <c r="J69" s="107"/>
      <c r="K69" s="107"/>
      <c r="L69" s="105"/>
    </row>
    <row r="70" spans="1:12" s="13" customFormat="1" ht="13.5" customHeight="1">
      <c r="A70" s="99"/>
      <c r="B70" s="118"/>
      <c r="C70" s="99"/>
      <c r="D70" s="5">
        <v>2016</v>
      </c>
      <c r="E70" s="6">
        <f t="shared" ref="E70:I70" si="42">E74</f>
        <v>600</v>
      </c>
      <c r="F70" s="6">
        <f t="shared" si="42"/>
        <v>0</v>
      </c>
      <c r="G70" s="6">
        <f t="shared" si="42"/>
        <v>0</v>
      </c>
      <c r="H70" s="6">
        <f t="shared" si="42"/>
        <v>600</v>
      </c>
      <c r="I70" s="6">
        <f t="shared" si="42"/>
        <v>0</v>
      </c>
      <c r="J70" s="107"/>
      <c r="K70" s="107"/>
      <c r="L70" s="105"/>
    </row>
    <row r="71" spans="1:12" s="13" customFormat="1" ht="15.75" customHeight="1">
      <c r="A71" s="83" t="s">
        <v>23</v>
      </c>
      <c r="B71" s="119" t="s">
        <v>69</v>
      </c>
      <c r="C71" s="83"/>
      <c r="D71" s="5" t="s">
        <v>7</v>
      </c>
      <c r="E71" s="6">
        <f>E75+E79</f>
        <v>2700</v>
      </c>
      <c r="F71" s="6">
        <f t="shared" ref="F71:I71" si="43">F75+F79</f>
        <v>0</v>
      </c>
      <c r="G71" s="6">
        <f t="shared" si="43"/>
        <v>0</v>
      </c>
      <c r="H71" s="6">
        <f t="shared" si="43"/>
        <v>2700</v>
      </c>
      <c r="I71" s="6">
        <f t="shared" si="43"/>
        <v>0</v>
      </c>
      <c r="J71" s="112" t="s">
        <v>104</v>
      </c>
      <c r="K71" s="113"/>
      <c r="L71" s="105" t="s">
        <v>105</v>
      </c>
    </row>
    <row r="72" spans="1:12" s="13" customFormat="1" ht="13.5" customHeight="1">
      <c r="A72" s="84"/>
      <c r="B72" s="120"/>
      <c r="C72" s="84"/>
      <c r="D72" s="5">
        <v>2014</v>
      </c>
      <c r="E72" s="6">
        <f t="shared" ref="E72:I74" si="44">E76+E80</f>
        <v>1500</v>
      </c>
      <c r="F72" s="6">
        <f t="shared" si="44"/>
        <v>0</v>
      </c>
      <c r="G72" s="6">
        <f t="shared" si="44"/>
        <v>0</v>
      </c>
      <c r="H72" s="6">
        <f t="shared" si="44"/>
        <v>1500</v>
      </c>
      <c r="I72" s="6">
        <f t="shared" si="44"/>
        <v>0</v>
      </c>
      <c r="J72" s="114"/>
      <c r="K72" s="115"/>
      <c r="L72" s="105"/>
    </row>
    <row r="73" spans="1:12" s="13" customFormat="1" ht="13.5" customHeight="1">
      <c r="A73" s="84"/>
      <c r="B73" s="120"/>
      <c r="C73" s="84"/>
      <c r="D73" s="5">
        <v>2015</v>
      </c>
      <c r="E73" s="6">
        <f t="shared" si="44"/>
        <v>600</v>
      </c>
      <c r="F73" s="6">
        <f t="shared" si="44"/>
        <v>0</v>
      </c>
      <c r="G73" s="6">
        <f t="shared" si="44"/>
        <v>0</v>
      </c>
      <c r="H73" s="6">
        <f t="shared" si="44"/>
        <v>600</v>
      </c>
      <c r="I73" s="6">
        <f t="shared" si="44"/>
        <v>0</v>
      </c>
      <c r="J73" s="114"/>
      <c r="K73" s="115"/>
      <c r="L73" s="105"/>
    </row>
    <row r="74" spans="1:12" s="13" customFormat="1" ht="13.5" customHeight="1">
      <c r="A74" s="85"/>
      <c r="B74" s="121"/>
      <c r="C74" s="85"/>
      <c r="D74" s="5">
        <v>2016</v>
      </c>
      <c r="E74" s="6">
        <f t="shared" si="44"/>
        <v>600</v>
      </c>
      <c r="F74" s="6">
        <f t="shared" si="44"/>
        <v>0</v>
      </c>
      <c r="G74" s="6">
        <f t="shared" si="44"/>
        <v>0</v>
      </c>
      <c r="H74" s="6">
        <f t="shared" si="44"/>
        <v>600</v>
      </c>
      <c r="I74" s="6">
        <f t="shared" si="44"/>
        <v>0</v>
      </c>
      <c r="J74" s="116"/>
      <c r="K74" s="117"/>
      <c r="L74" s="105"/>
    </row>
    <row r="75" spans="1:12" s="13" customFormat="1" ht="64.5" customHeight="1">
      <c r="A75" s="99" t="s">
        <v>26</v>
      </c>
      <c r="B75" s="118" t="s">
        <v>70</v>
      </c>
      <c r="C75" s="99"/>
      <c r="D75" s="5" t="s">
        <v>7</v>
      </c>
      <c r="E75" s="6">
        <f>SUM(E76:E78)</f>
        <v>1200</v>
      </c>
      <c r="F75" s="6">
        <f t="shared" ref="F75" si="45">SUM(F76:F78)</f>
        <v>0</v>
      </c>
      <c r="G75" s="6">
        <f t="shared" ref="G75" si="46">SUM(G76:G78)</f>
        <v>0</v>
      </c>
      <c r="H75" s="6">
        <f t="shared" ref="H75" si="47">SUM(H76:H78)</f>
        <v>1200</v>
      </c>
      <c r="I75" s="6">
        <f t="shared" ref="I75" si="48">SUM(I76:I78)</f>
        <v>0</v>
      </c>
      <c r="J75" s="14" t="s">
        <v>106</v>
      </c>
      <c r="K75" s="14"/>
      <c r="L75" s="105" t="s">
        <v>105</v>
      </c>
    </row>
    <row r="76" spans="1:12" s="13" customFormat="1" ht="13.5" customHeight="1">
      <c r="A76" s="99"/>
      <c r="B76" s="118"/>
      <c r="C76" s="99"/>
      <c r="D76" s="5">
        <v>2014</v>
      </c>
      <c r="E76" s="6">
        <f>SUM(F76:I76)</f>
        <v>0</v>
      </c>
      <c r="F76" s="6">
        <v>0</v>
      </c>
      <c r="G76" s="6">
        <v>0</v>
      </c>
      <c r="H76" s="6">
        <v>0</v>
      </c>
      <c r="I76" s="6">
        <v>0</v>
      </c>
      <c r="J76" s="14">
        <v>2290</v>
      </c>
      <c r="K76" s="14"/>
      <c r="L76" s="105"/>
    </row>
    <row r="77" spans="1:12" s="13" customFormat="1" ht="13.5" customHeight="1">
      <c r="A77" s="99"/>
      <c r="B77" s="118"/>
      <c r="C77" s="99"/>
      <c r="D77" s="5">
        <v>2015</v>
      </c>
      <c r="E77" s="6">
        <f t="shared" ref="E77:E78" si="49">SUM(F77:I77)</f>
        <v>600</v>
      </c>
      <c r="F77" s="6">
        <v>0</v>
      </c>
      <c r="G77" s="6">
        <v>0</v>
      </c>
      <c r="H77" s="6">
        <v>600</v>
      </c>
      <c r="I77" s="6">
        <v>0</v>
      </c>
      <c r="J77" s="14">
        <v>2293</v>
      </c>
      <c r="K77" s="14"/>
      <c r="L77" s="105"/>
    </row>
    <row r="78" spans="1:12" s="13" customFormat="1" ht="13.5" customHeight="1">
      <c r="A78" s="99"/>
      <c r="B78" s="118"/>
      <c r="C78" s="99"/>
      <c r="D78" s="5">
        <v>2016</v>
      </c>
      <c r="E78" s="6">
        <f t="shared" si="49"/>
        <v>600</v>
      </c>
      <c r="F78" s="6">
        <v>0</v>
      </c>
      <c r="G78" s="6">
        <v>0</v>
      </c>
      <c r="H78" s="6">
        <v>600</v>
      </c>
      <c r="I78" s="6">
        <v>0</v>
      </c>
      <c r="J78" s="14">
        <v>2294</v>
      </c>
      <c r="K78" s="14"/>
      <c r="L78" s="105"/>
    </row>
    <row r="79" spans="1:12" s="13" customFormat="1" ht="35.25" customHeight="1">
      <c r="A79" s="83" t="s">
        <v>161</v>
      </c>
      <c r="B79" s="119" t="s">
        <v>175</v>
      </c>
      <c r="C79" s="83"/>
      <c r="D79" s="5" t="s">
        <v>7</v>
      </c>
      <c r="E79" s="6">
        <f t="shared" ref="E79:H79" si="50">E80+E81+E82</f>
        <v>1500</v>
      </c>
      <c r="F79" s="6">
        <f t="shared" si="50"/>
        <v>0</v>
      </c>
      <c r="G79" s="6">
        <f t="shared" si="50"/>
        <v>0</v>
      </c>
      <c r="H79" s="6">
        <f t="shared" si="50"/>
        <v>1500</v>
      </c>
      <c r="I79" s="6">
        <f>I80+I81+I82</f>
        <v>0</v>
      </c>
      <c r="J79" s="14" t="s">
        <v>176</v>
      </c>
      <c r="K79" s="14"/>
      <c r="L79" s="105" t="s">
        <v>105</v>
      </c>
    </row>
    <row r="80" spans="1:12" s="13" customFormat="1" ht="13.5" customHeight="1">
      <c r="A80" s="84"/>
      <c r="B80" s="120"/>
      <c r="C80" s="84"/>
      <c r="D80" s="5">
        <v>2014</v>
      </c>
      <c r="E80" s="6">
        <f>F80+G80+H80+I80</f>
        <v>1500</v>
      </c>
      <c r="F80" s="6">
        <v>0</v>
      </c>
      <c r="G80" s="6">
        <v>0</v>
      </c>
      <c r="H80" s="6">
        <v>1500</v>
      </c>
      <c r="I80" s="6">
        <v>0</v>
      </c>
      <c r="J80" s="14" t="s">
        <v>94</v>
      </c>
      <c r="K80" s="14"/>
      <c r="L80" s="105"/>
    </row>
    <row r="81" spans="1:12" s="13" customFormat="1" ht="13.5" customHeight="1">
      <c r="A81" s="84"/>
      <c r="B81" s="120"/>
      <c r="C81" s="84"/>
      <c r="D81" s="5">
        <v>2015</v>
      </c>
      <c r="E81" s="6">
        <f t="shared" ref="E81:E82" si="51">F81+G81+H81+I81</f>
        <v>0</v>
      </c>
      <c r="F81" s="6">
        <v>0</v>
      </c>
      <c r="G81" s="6">
        <v>0</v>
      </c>
      <c r="H81" s="6">
        <v>0</v>
      </c>
      <c r="I81" s="6">
        <v>0</v>
      </c>
      <c r="J81" s="14" t="s">
        <v>95</v>
      </c>
      <c r="K81" s="14"/>
      <c r="L81" s="105"/>
    </row>
    <row r="82" spans="1:12" s="13" customFormat="1" ht="13.5" customHeight="1">
      <c r="A82" s="85"/>
      <c r="B82" s="121"/>
      <c r="C82" s="85"/>
      <c r="D82" s="5">
        <v>2016</v>
      </c>
      <c r="E82" s="6">
        <f t="shared" si="51"/>
        <v>0</v>
      </c>
      <c r="F82" s="6">
        <v>0</v>
      </c>
      <c r="G82" s="6">
        <v>0</v>
      </c>
      <c r="H82" s="6">
        <v>0</v>
      </c>
      <c r="I82" s="6">
        <v>0</v>
      </c>
      <c r="J82" s="14" t="s">
        <v>95</v>
      </c>
      <c r="K82" s="14"/>
      <c r="L82" s="105"/>
    </row>
    <row r="83" spans="1:12" s="13" customFormat="1" ht="13.5" customHeight="1">
      <c r="A83" s="99" t="s">
        <v>43</v>
      </c>
      <c r="B83" s="104" t="s">
        <v>121</v>
      </c>
      <c r="C83" s="131"/>
      <c r="D83" s="53" t="s">
        <v>7</v>
      </c>
      <c r="E83" s="54">
        <f t="shared" ref="E83:I86" si="52">E87+E111+E127</f>
        <v>966.9</v>
      </c>
      <c r="F83" s="54">
        <f t="shared" si="52"/>
        <v>0</v>
      </c>
      <c r="G83" s="54">
        <f t="shared" si="52"/>
        <v>0</v>
      </c>
      <c r="H83" s="54">
        <f t="shared" si="52"/>
        <v>966.9</v>
      </c>
      <c r="I83" s="54">
        <f t="shared" si="52"/>
        <v>0</v>
      </c>
      <c r="J83" s="107"/>
      <c r="K83" s="107"/>
      <c r="L83" s="105"/>
    </row>
    <row r="84" spans="1:12" s="13" customFormat="1" ht="13.5" customHeight="1">
      <c r="A84" s="99"/>
      <c r="B84" s="104"/>
      <c r="C84" s="131"/>
      <c r="D84" s="53">
        <v>2014</v>
      </c>
      <c r="E84" s="133">
        <f t="shared" si="52"/>
        <v>506.9</v>
      </c>
      <c r="F84" s="133">
        <f t="shared" si="52"/>
        <v>0</v>
      </c>
      <c r="G84" s="133">
        <f t="shared" si="52"/>
        <v>0</v>
      </c>
      <c r="H84" s="133">
        <f t="shared" si="52"/>
        <v>506.9</v>
      </c>
      <c r="I84" s="133">
        <f t="shared" si="52"/>
        <v>0</v>
      </c>
      <c r="J84" s="107"/>
      <c r="K84" s="107"/>
      <c r="L84" s="105"/>
    </row>
    <row r="85" spans="1:12" s="13" customFormat="1" ht="13.5" customHeight="1">
      <c r="A85" s="99"/>
      <c r="B85" s="104"/>
      <c r="C85" s="131"/>
      <c r="D85" s="53">
        <v>2015</v>
      </c>
      <c r="E85" s="133">
        <f t="shared" si="52"/>
        <v>235</v>
      </c>
      <c r="F85" s="133">
        <f t="shared" si="52"/>
        <v>0</v>
      </c>
      <c r="G85" s="133">
        <f t="shared" si="52"/>
        <v>0</v>
      </c>
      <c r="H85" s="133">
        <f t="shared" si="52"/>
        <v>235</v>
      </c>
      <c r="I85" s="133">
        <f t="shared" si="52"/>
        <v>0</v>
      </c>
      <c r="J85" s="107"/>
      <c r="K85" s="107"/>
      <c r="L85" s="105"/>
    </row>
    <row r="86" spans="1:12" s="13" customFormat="1" ht="13.5" customHeight="1">
      <c r="A86" s="99"/>
      <c r="B86" s="104"/>
      <c r="C86" s="131"/>
      <c r="D86" s="53">
        <v>2016</v>
      </c>
      <c r="E86" s="133">
        <f t="shared" si="52"/>
        <v>225</v>
      </c>
      <c r="F86" s="133">
        <f t="shared" si="52"/>
        <v>0</v>
      </c>
      <c r="G86" s="133">
        <f t="shared" si="52"/>
        <v>0</v>
      </c>
      <c r="H86" s="133">
        <f t="shared" si="52"/>
        <v>225</v>
      </c>
      <c r="I86" s="133">
        <f t="shared" si="52"/>
        <v>0</v>
      </c>
      <c r="J86" s="107"/>
      <c r="K86" s="107"/>
      <c r="L86" s="105"/>
    </row>
    <row r="87" spans="1:12" s="13" customFormat="1" ht="13.5" customHeight="1">
      <c r="A87" s="99" t="s">
        <v>71</v>
      </c>
      <c r="B87" s="100" t="s">
        <v>74</v>
      </c>
      <c r="C87" s="99"/>
      <c r="D87" s="5" t="s">
        <v>7</v>
      </c>
      <c r="E87" s="134">
        <f>E91</f>
        <v>224.78800000000001</v>
      </c>
      <c r="F87" s="134">
        <f t="shared" ref="F87:I87" si="53">F91</f>
        <v>0</v>
      </c>
      <c r="G87" s="134">
        <f t="shared" si="53"/>
        <v>0</v>
      </c>
      <c r="H87" s="134">
        <f t="shared" si="53"/>
        <v>224.78800000000001</v>
      </c>
      <c r="I87" s="134">
        <f t="shared" si="53"/>
        <v>0</v>
      </c>
      <c r="J87" s="107"/>
      <c r="K87" s="107"/>
      <c r="L87" s="105"/>
    </row>
    <row r="88" spans="1:12" s="13" customFormat="1" ht="13.5" customHeight="1">
      <c r="A88" s="99"/>
      <c r="B88" s="100"/>
      <c r="C88" s="99"/>
      <c r="D88" s="5">
        <v>2014</v>
      </c>
      <c r="E88" s="134">
        <f t="shared" ref="E88:I88" si="54">E92</f>
        <v>44.787999999999997</v>
      </c>
      <c r="F88" s="134">
        <f t="shared" si="54"/>
        <v>0</v>
      </c>
      <c r="G88" s="134">
        <f t="shared" si="54"/>
        <v>0</v>
      </c>
      <c r="H88" s="134">
        <f t="shared" si="54"/>
        <v>44.787999999999997</v>
      </c>
      <c r="I88" s="134">
        <f t="shared" si="54"/>
        <v>0</v>
      </c>
      <c r="J88" s="107"/>
      <c r="K88" s="107"/>
      <c r="L88" s="105"/>
    </row>
    <row r="89" spans="1:12" s="13" customFormat="1" ht="13.5" customHeight="1">
      <c r="A89" s="99"/>
      <c r="B89" s="100"/>
      <c r="C89" s="99"/>
      <c r="D89" s="5">
        <v>2015</v>
      </c>
      <c r="E89" s="134">
        <f t="shared" ref="E89:I89" si="55">E93</f>
        <v>100</v>
      </c>
      <c r="F89" s="134">
        <f t="shared" si="55"/>
        <v>0</v>
      </c>
      <c r="G89" s="134">
        <f t="shared" si="55"/>
        <v>0</v>
      </c>
      <c r="H89" s="134">
        <f t="shared" si="55"/>
        <v>100</v>
      </c>
      <c r="I89" s="134">
        <f t="shared" si="55"/>
        <v>0</v>
      </c>
      <c r="J89" s="107"/>
      <c r="K89" s="107"/>
      <c r="L89" s="105"/>
    </row>
    <row r="90" spans="1:12" s="13" customFormat="1" ht="13.5" customHeight="1">
      <c r="A90" s="99"/>
      <c r="B90" s="100"/>
      <c r="C90" s="99"/>
      <c r="D90" s="5">
        <v>2016</v>
      </c>
      <c r="E90" s="134">
        <f t="shared" ref="E90:I90" si="56">E94</f>
        <v>80</v>
      </c>
      <c r="F90" s="134">
        <f t="shared" si="56"/>
        <v>0</v>
      </c>
      <c r="G90" s="134">
        <f t="shared" si="56"/>
        <v>0</v>
      </c>
      <c r="H90" s="134">
        <f t="shared" si="56"/>
        <v>80</v>
      </c>
      <c r="I90" s="134">
        <f t="shared" si="56"/>
        <v>0</v>
      </c>
      <c r="J90" s="107"/>
      <c r="K90" s="107"/>
      <c r="L90" s="105"/>
    </row>
    <row r="91" spans="1:12" s="13" customFormat="1" ht="13.5" customHeight="1">
      <c r="A91" s="83" t="s">
        <v>72</v>
      </c>
      <c r="B91" s="83" t="s">
        <v>77</v>
      </c>
      <c r="C91" s="83"/>
      <c r="D91" s="5" t="s">
        <v>7</v>
      </c>
      <c r="E91" s="134">
        <f>E95+E99+E103+E107</f>
        <v>224.78800000000001</v>
      </c>
      <c r="F91" s="134">
        <f t="shared" ref="F91:I91" si="57">F95+F99+F103+F107</f>
        <v>0</v>
      </c>
      <c r="G91" s="134">
        <f t="shared" si="57"/>
        <v>0</v>
      </c>
      <c r="H91" s="134">
        <f t="shared" si="57"/>
        <v>224.78800000000001</v>
      </c>
      <c r="I91" s="134">
        <f t="shared" si="57"/>
        <v>0</v>
      </c>
      <c r="J91" s="112" t="s">
        <v>76</v>
      </c>
      <c r="K91" s="113"/>
      <c r="L91" s="105" t="s">
        <v>167</v>
      </c>
    </row>
    <row r="92" spans="1:12" s="13" customFormat="1" ht="13.5" customHeight="1">
      <c r="A92" s="84"/>
      <c r="B92" s="84"/>
      <c r="C92" s="84"/>
      <c r="D92" s="5">
        <v>2014</v>
      </c>
      <c r="E92" s="134">
        <f t="shared" ref="E92:I94" si="58">E96+E100+E104+E108</f>
        <v>44.787999999999997</v>
      </c>
      <c r="F92" s="134">
        <f t="shared" si="58"/>
        <v>0</v>
      </c>
      <c r="G92" s="134">
        <f t="shared" si="58"/>
        <v>0</v>
      </c>
      <c r="H92" s="134">
        <f t="shared" si="58"/>
        <v>44.787999999999997</v>
      </c>
      <c r="I92" s="134">
        <f t="shared" si="58"/>
        <v>0</v>
      </c>
      <c r="J92" s="114"/>
      <c r="K92" s="115"/>
      <c r="L92" s="105"/>
    </row>
    <row r="93" spans="1:12" s="13" customFormat="1" ht="13.5" customHeight="1">
      <c r="A93" s="84"/>
      <c r="B93" s="84"/>
      <c r="C93" s="84"/>
      <c r="D93" s="5">
        <v>2015</v>
      </c>
      <c r="E93" s="134">
        <f t="shared" si="58"/>
        <v>100</v>
      </c>
      <c r="F93" s="134">
        <f t="shared" si="58"/>
        <v>0</v>
      </c>
      <c r="G93" s="134">
        <f t="shared" si="58"/>
        <v>0</v>
      </c>
      <c r="H93" s="134">
        <f t="shared" si="58"/>
        <v>100</v>
      </c>
      <c r="I93" s="134">
        <f t="shared" si="58"/>
        <v>0</v>
      </c>
      <c r="J93" s="114"/>
      <c r="K93" s="115"/>
      <c r="L93" s="105"/>
    </row>
    <row r="94" spans="1:12" s="13" customFormat="1" ht="13.5" customHeight="1">
      <c r="A94" s="85"/>
      <c r="B94" s="85"/>
      <c r="C94" s="85"/>
      <c r="D94" s="5">
        <v>2016</v>
      </c>
      <c r="E94" s="134">
        <f t="shared" si="58"/>
        <v>80</v>
      </c>
      <c r="F94" s="134">
        <f t="shared" si="58"/>
        <v>0</v>
      </c>
      <c r="G94" s="134">
        <f t="shared" si="58"/>
        <v>0</v>
      </c>
      <c r="H94" s="134">
        <f t="shared" si="58"/>
        <v>80</v>
      </c>
      <c r="I94" s="134">
        <f t="shared" si="58"/>
        <v>0</v>
      </c>
      <c r="J94" s="116"/>
      <c r="K94" s="117"/>
      <c r="L94" s="105"/>
    </row>
    <row r="95" spans="1:12" s="13" customFormat="1" ht="27" customHeight="1">
      <c r="A95" s="99" t="s">
        <v>73</v>
      </c>
      <c r="B95" s="100" t="s">
        <v>107</v>
      </c>
      <c r="C95" s="99"/>
      <c r="D95" s="5" t="s">
        <v>7</v>
      </c>
      <c r="E95" s="134">
        <f>SUM(E96:E98)</f>
        <v>65</v>
      </c>
      <c r="F95" s="134">
        <f t="shared" ref="F95" si="59">SUM(F96:F98)</f>
        <v>0</v>
      </c>
      <c r="G95" s="134">
        <f t="shared" ref="G95" si="60">SUM(G96:G98)</f>
        <v>0</v>
      </c>
      <c r="H95" s="134">
        <f t="shared" ref="H95" si="61">SUM(H96:H98)</f>
        <v>65</v>
      </c>
      <c r="I95" s="134">
        <f t="shared" ref="I95" si="62">SUM(I96:I98)</f>
        <v>0</v>
      </c>
      <c r="J95" s="14" t="s">
        <v>108</v>
      </c>
      <c r="K95" s="14"/>
      <c r="L95" s="105" t="s">
        <v>150</v>
      </c>
    </row>
    <row r="96" spans="1:12" s="13" customFormat="1" ht="13.5" customHeight="1">
      <c r="A96" s="99"/>
      <c r="B96" s="100"/>
      <c r="C96" s="99"/>
      <c r="D96" s="5">
        <v>2014</v>
      </c>
      <c r="E96" s="134">
        <f>SUM(F96:I96)</f>
        <v>25</v>
      </c>
      <c r="F96" s="134">
        <v>0</v>
      </c>
      <c r="G96" s="134">
        <v>0</v>
      </c>
      <c r="H96" s="134">
        <v>25</v>
      </c>
      <c r="I96" s="134">
        <v>0</v>
      </c>
      <c r="J96" s="14">
        <v>500</v>
      </c>
      <c r="K96" s="14"/>
      <c r="L96" s="105"/>
    </row>
    <row r="97" spans="1:12" s="13" customFormat="1" ht="13.5" customHeight="1">
      <c r="A97" s="99"/>
      <c r="B97" s="100"/>
      <c r="C97" s="99"/>
      <c r="D97" s="5">
        <v>2015</v>
      </c>
      <c r="E97" s="134">
        <f t="shared" ref="E97:E98" si="63">SUM(F97:I97)</f>
        <v>20</v>
      </c>
      <c r="F97" s="134">
        <v>0</v>
      </c>
      <c r="G97" s="134">
        <v>0</v>
      </c>
      <c r="H97" s="134">
        <v>20</v>
      </c>
      <c r="I97" s="134">
        <v>0</v>
      </c>
      <c r="J97" s="14">
        <v>400</v>
      </c>
      <c r="K97" s="14"/>
      <c r="L97" s="105"/>
    </row>
    <row r="98" spans="1:12" s="13" customFormat="1" ht="13.5" customHeight="1">
      <c r="A98" s="99"/>
      <c r="B98" s="100"/>
      <c r="C98" s="99"/>
      <c r="D98" s="5">
        <v>2016</v>
      </c>
      <c r="E98" s="134">
        <f t="shared" si="63"/>
        <v>20</v>
      </c>
      <c r="F98" s="134">
        <v>0</v>
      </c>
      <c r="G98" s="134">
        <v>0</v>
      </c>
      <c r="H98" s="134">
        <v>20</v>
      </c>
      <c r="I98" s="134">
        <v>0</v>
      </c>
      <c r="J98" s="14">
        <v>400</v>
      </c>
      <c r="K98" s="14"/>
      <c r="L98" s="105"/>
    </row>
    <row r="99" spans="1:12" s="13" customFormat="1" ht="38.25" customHeight="1">
      <c r="A99" s="83" t="s">
        <v>75</v>
      </c>
      <c r="B99" s="100" t="s">
        <v>109</v>
      </c>
      <c r="C99" s="83"/>
      <c r="D99" s="5" t="s">
        <v>7</v>
      </c>
      <c r="E99" s="134">
        <f>SUM(E100:E102)</f>
        <v>79.787999999999997</v>
      </c>
      <c r="F99" s="134">
        <f t="shared" ref="F99" si="64">SUM(F100:F102)</f>
        <v>0</v>
      </c>
      <c r="G99" s="134">
        <f t="shared" ref="G99" si="65">SUM(G100:G102)</f>
        <v>0</v>
      </c>
      <c r="H99" s="134">
        <f t="shared" ref="H99" si="66">SUM(H100:H102)</f>
        <v>79.787999999999997</v>
      </c>
      <c r="I99" s="134">
        <f t="shared" ref="I99" si="67">SUM(I100:I102)</f>
        <v>0</v>
      </c>
      <c r="J99" s="14" t="s">
        <v>108</v>
      </c>
      <c r="K99" s="51" t="s">
        <v>180</v>
      </c>
      <c r="L99" s="105" t="s">
        <v>181</v>
      </c>
    </row>
    <row r="100" spans="1:12" s="13" customFormat="1" ht="13.5" customHeight="1">
      <c r="A100" s="84"/>
      <c r="B100" s="100"/>
      <c r="C100" s="84"/>
      <c r="D100" s="5">
        <v>2014</v>
      </c>
      <c r="E100" s="134">
        <f>SUM(F100:I100)</f>
        <v>19.788</v>
      </c>
      <c r="F100" s="134">
        <v>0</v>
      </c>
      <c r="G100" s="134">
        <v>0</v>
      </c>
      <c r="H100" s="134">
        <v>19.788</v>
      </c>
      <c r="I100" s="134">
        <v>0</v>
      </c>
      <c r="J100" s="14">
        <v>500</v>
      </c>
      <c r="K100" s="14">
        <v>120</v>
      </c>
      <c r="L100" s="105"/>
    </row>
    <row r="101" spans="1:12" s="13" customFormat="1" ht="13.5" customHeight="1">
      <c r="A101" s="84"/>
      <c r="B101" s="100"/>
      <c r="C101" s="84"/>
      <c r="D101" s="5">
        <v>2015</v>
      </c>
      <c r="E101" s="134">
        <f t="shared" ref="E101:E102" si="68">SUM(F101:I101)</f>
        <v>30</v>
      </c>
      <c r="F101" s="134">
        <v>0</v>
      </c>
      <c r="G101" s="134">
        <v>0</v>
      </c>
      <c r="H101" s="134">
        <v>30</v>
      </c>
      <c r="I101" s="134">
        <v>0</v>
      </c>
      <c r="J101" s="14">
        <v>300</v>
      </c>
      <c r="K101" s="14"/>
      <c r="L101" s="105"/>
    </row>
    <row r="102" spans="1:12" s="13" customFormat="1" ht="13.5" customHeight="1">
      <c r="A102" s="85"/>
      <c r="B102" s="100"/>
      <c r="C102" s="85"/>
      <c r="D102" s="5">
        <v>2016</v>
      </c>
      <c r="E102" s="134">
        <f t="shared" si="68"/>
        <v>30</v>
      </c>
      <c r="F102" s="134">
        <v>0</v>
      </c>
      <c r="G102" s="134">
        <v>0</v>
      </c>
      <c r="H102" s="134">
        <v>30</v>
      </c>
      <c r="I102" s="134">
        <v>0</v>
      </c>
      <c r="J102" s="14">
        <v>300</v>
      </c>
      <c r="K102" s="14"/>
      <c r="L102" s="105"/>
    </row>
    <row r="103" spans="1:12" s="13" customFormat="1" ht="40.5" customHeight="1">
      <c r="A103" s="83" t="s">
        <v>119</v>
      </c>
      <c r="B103" s="100" t="s">
        <v>110</v>
      </c>
      <c r="C103" s="83"/>
      <c r="D103" s="5" t="s">
        <v>7</v>
      </c>
      <c r="E103" s="134">
        <f>SUM(E104:E106)</f>
        <v>60</v>
      </c>
      <c r="F103" s="134">
        <f t="shared" ref="F103" si="69">SUM(F104:F106)</f>
        <v>0</v>
      </c>
      <c r="G103" s="134">
        <f t="shared" ref="G103" si="70">SUM(G104:G106)</f>
        <v>0</v>
      </c>
      <c r="H103" s="134">
        <f t="shared" ref="H103" si="71">SUM(H104:H106)</f>
        <v>60</v>
      </c>
      <c r="I103" s="134">
        <f t="shared" ref="I103" si="72">SUM(I104:I106)</f>
        <v>0</v>
      </c>
      <c r="J103" s="14" t="s">
        <v>162</v>
      </c>
      <c r="K103" s="14"/>
      <c r="L103" s="105" t="s">
        <v>150</v>
      </c>
    </row>
    <row r="104" spans="1:12" s="13" customFormat="1" ht="13.5" customHeight="1">
      <c r="A104" s="84"/>
      <c r="B104" s="100"/>
      <c r="C104" s="84"/>
      <c r="D104" s="5">
        <v>2014</v>
      </c>
      <c r="E104" s="134">
        <f>SUM(F104:I104)</f>
        <v>0</v>
      </c>
      <c r="F104" s="134">
        <v>0</v>
      </c>
      <c r="G104" s="134">
        <v>0</v>
      </c>
      <c r="H104" s="134">
        <v>0</v>
      </c>
      <c r="I104" s="134">
        <v>0</v>
      </c>
      <c r="J104" s="14">
        <v>0</v>
      </c>
      <c r="K104" s="14"/>
      <c r="L104" s="105"/>
    </row>
    <row r="105" spans="1:12" s="13" customFormat="1" ht="13.5" customHeight="1">
      <c r="A105" s="84"/>
      <c r="B105" s="100"/>
      <c r="C105" s="84"/>
      <c r="D105" s="5">
        <v>2015</v>
      </c>
      <c r="E105" s="134">
        <f t="shared" ref="E105:E106" si="73">SUM(F105:I105)</f>
        <v>30</v>
      </c>
      <c r="F105" s="134">
        <v>0</v>
      </c>
      <c r="G105" s="134">
        <v>0</v>
      </c>
      <c r="H105" s="134">
        <v>30</v>
      </c>
      <c r="I105" s="134">
        <v>0</v>
      </c>
      <c r="J105" s="14">
        <v>1</v>
      </c>
      <c r="K105" s="14"/>
      <c r="L105" s="105"/>
    </row>
    <row r="106" spans="1:12" s="13" customFormat="1" ht="13.5" customHeight="1">
      <c r="A106" s="85"/>
      <c r="B106" s="100"/>
      <c r="C106" s="85"/>
      <c r="D106" s="5">
        <v>2016</v>
      </c>
      <c r="E106" s="134">
        <f t="shared" si="73"/>
        <v>30</v>
      </c>
      <c r="F106" s="134">
        <v>0</v>
      </c>
      <c r="G106" s="134">
        <v>0</v>
      </c>
      <c r="H106" s="134">
        <v>30</v>
      </c>
      <c r="I106" s="134">
        <v>0</v>
      </c>
      <c r="J106" s="14">
        <v>1</v>
      </c>
      <c r="K106" s="14"/>
      <c r="L106" s="105"/>
    </row>
    <row r="107" spans="1:12" s="13" customFormat="1" ht="51" customHeight="1">
      <c r="A107" s="83" t="s">
        <v>163</v>
      </c>
      <c r="B107" s="83" t="s">
        <v>164</v>
      </c>
      <c r="C107" s="83"/>
      <c r="D107" s="5" t="s">
        <v>7</v>
      </c>
      <c r="E107" s="134">
        <f t="shared" ref="E107:H107" si="74">E108+E109+E110</f>
        <v>20</v>
      </c>
      <c r="F107" s="134">
        <f t="shared" si="74"/>
        <v>0</v>
      </c>
      <c r="G107" s="134">
        <f t="shared" si="74"/>
        <v>0</v>
      </c>
      <c r="H107" s="134">
        <f t="shared" si="74"/>
        <v>20</v>
      </c>
      <c r="I107" s="134">
        <f>I108+I109+I110</f>
        <v>0</v>
      </c>
      <c r="J107" s="14" t="s">
        <v>165</v>
      </c>
      <c r="K107" s="14"/>
      <c r="L107" s="89" t="s">
        <v>166</v>
      </c>
    </row>
    <row r="108" spans="1:12" s="13" customFormat="1" ht="13.5" customHeight="1">
      <c r="A108" s="84"/>
      <c r="B108" s="84"/>
      <c r="C108" s="84"/>
      <c r="D108" s="5">
        <v>2014</v>
      </c>
      <c r="E108" s="134">
        <f>F108+G108+H108+I108</f>
        <v>0</v>
      </c>
      <c r="F108" s="134">
        <v>0</v>
      </c>
      <c r="G108" s="134">
        <v>0</v>
      </c>
      <c r="H108" s="134">
        <v>0</v>
      </c>
      <c r="I108" s="134">
        <v>0</v>
      </c>
      <c r="J108" s="14">
        <v>0</v>
      </c>
      <c r="K108" s="14"/>
      <c r="L108" s="90"/>
    </row>
    <row r="109" spans="1:12" s="13" customFormat="1" ht="13.5" customHeight="1">
      <c r="A109" s="84"/>
      <c r="B109" s="84"/>
      <c r="C109" s="84"/>
      <c r="D109" s="5">
        <v>2015</v>
      </c>
      <c r="E109" s="134">
        <f t="shared" ref="E109:E110" si="75">F109+G109+H109+I109</f>
        <v>20</v>
      </c>
      <c r="F109" s="134">
        <v>0</v>
      </c>
      <c r="G109" s="134">
        <v>0</v>
      </c>
      <c r="H109" s="134">
        <v>20</v>
      </c>
      <c r="I109" s="134">
        <v>0</v>
      </c>
      <c r="J109" s="14">
        <v>2</v>
      </c>
      <c r="K109" s="14"/>
      <c r="L109" s="90"/>
    </row>
    <row r="110" spans="1:12" s="13" customFormat="1" ht="13.5" customHeight="1">
      <c r="A110" s="85"/>
      <c r="B110" s="85"/>
      <c r="C110" s="85"/>
      <c r="D110" s="5">
        <v>2016</v>
      </c>
      <c r="E110" s="134">
        <f t="shared" si="75"/>
        <v>0</v>
      </c>
      <c r="F110" s="134">
        <v>0</v>
      </c>
      <c r="G110" s="134">
        <v>0</v>
      </c>
      <c r="H110" s="134">
        <v>0</v>
      </c>
      <c r="I110" s="134">
        <v>0</v>
      </c>
      <c r="J110" s="14">
        <v>0</v>
      </c>
      <c r="K110" s="14"/>
      <c r="L110" s="91"/>
    </row>
    <row r="111" spans="1:12" s="13" customFormat="1" ht="15" customHeight="1">
      <c r="A111" s="99" t="s">
        <v>78</v>
      </c>
      <c r="B111" s="100" t="s">
        <v>79</v>
      </c>
      <c r="C111" s="99"/>
      <c r="D111" s="5" t="s">
        <v>7</v>
      </c>
      <c r="E111" s="134">
        <f>E115</f>
        <v>528.21199999999999</v>
      </c>
      <c r="F111" s="134">
        <f t="shared" ref="F111:I111" si="76">F115</f>
        <v>0</v>
      </c>
      <c r="G111" s="134">
        <f t="shared" si="76"/>
        <v>0</v>
      </c>
      <c r="H111" s="134">
        <f t="shared" si="76"/>
        <v>528.21199999999999</v>
      </c>
      <c r="I111" s="134">
        <f t="shared" si="76"/>
        <v>0</v>
      </c>
      <c r="J111" s="107"/>
      <c r="K111" s="107"/>
      <c r="L111" s="105"/>
    </row>
    <row r="112" spans="1:12" s="13" customFormat="1" ht="13.5" customHeight="1">
      <c r="A112" s="99"/>
      <c r="B112" s="100"/>
      <c r="C112" s="99"/>
      <c r="D112" s="5">
        <v>2014</v>
      </c>
      <c r="E112" s="134">
        <f t="shared" ref="E112:I114" si="77">E116</f>
        <v>248.21199999999999</v>
      </c>
      <c r="F112" s="134">
        <f t="shared" si="77"/>
        <v>0</v>
      </c>
      <c r="G112" s="134">
        <f t="shared" si="77"/>
        <v>0</v>
      </c>
      <c r="H112" s="134">
        <f t="shared" si="77"/>
        <v>248.21199999999999</v>
      </c>
      <c r="I112" s="134">
        <f t="shared" si="77"/>
        <v>0</v>
      </c>
      <c r="J112" s="107"/>
      <c r="K112" s="107"/>
      <c r="L112" s="105"/>
    </row>
    <row r="113" spans="1:12" s="13" customFormat="1" ht="13.5" customHeight="1">
      <c r="A113" s="99"/>
      <c r="B113" s="100"/>
      <c r="C113" s="99"/>
      <c r="D113" s="5">
        <v>2015</v>
      </c>
      <c r="E113" s="134">
        <f t="shared" si="77"/>
        <v>135</v>
      </c>
      <c r="F113" s="134">
        <f t="shared" si="77"/>
        <v>0</v>
      </c>
      <c r="G113" s="134">
        <f t="shared" si="77"/>
        <v>0</v>
      </c>
      <c r="H113" s="134">
        <f t="shared" si="77"/>
        <v>135</v>
      </c>
      <c r="I113" s="134">
        <f t="shared" si="77"/>
        <v>0</v>
      </c>
      <c r="J113" s="107"/>
      <c r="K113" s="107"/>
      <c r="L113" s="105"/>
    </row>
    <row r="114" spans="1:12" s="13" customFormat="1" ht="13.5" customHeight="1">
      <c r="A114" s="99"/>
      <c r="B114" s="100"/>
      <c r="C114" s="99"/>
      <c r="D114" s="5">
        <v>2016</v>
      </c>
      <c r="E114" s="134">
        <f t="shared" si="77"/>
        <v>145</v>
      </c>
      <c r="F114" s="134">
        <f t="shared" si="77"/>
        <v>0</v>
      </c>
      <c r="G114" s="134">
        <f t="shared" si="77"/>
        <v>0</v>
      </c>
      <c r="H114" s="134">
        <f t="shared" si="77"/>
        <v>145</v>
      </c>
      <c r="I114" s="134">
        <f t="shared" si="77"/>
        <v>0</v>
      </c>
      <c r="J114" s="107"/>
      <c r="K114" s="107"/>
      <c r="L114" s="105"/>
    </row>
    <row r="115" spans="1:12" s="13" customFormat="1" ht="13.5" customHeight="1">
      <c r="A115" s="83" t="s">
        <v>80</v>
      </c>
      <c r="B115" s="83" t="s">
        <v>85</v>
      </c>
      <c r="C115" s="83"/>
      <c r="D115" s="5" t="s">
        <v>7</v>
      </c>
      <c r="E115" s="134">
        <f>E119+E123</f>
        <v>528.21199999999999</v>
      </c>
      <c r="F115" s="134">
        <f t="shared" ref="F115:I115" si="78">F119+F123</f>
        <v>0</v>
      </c>
      <c r="G115" s="134">
        <f t="shared" si="78"/>
        <v>0</v>
      </c>
      <c r="H115" s="134">
        <f t="shared" si="78"/>
        <v>528.21199999999999</v>
      </c>
      <c r="I115" s="134">
        <f t="shared" si="78"/>
        <v>0</v>
      </c>
      <c r="J115" s="112" t="s">
        <v>86</v>
      </c>
      <c r="K115" s="113"/>
      <c r="L115" s="105" t="s">
        <v>150</v>
      </c>
    </row>
    <row r="116" spans="1:12" s="13" customFormat="1" ht="13.5" customHeight="1">
      <c r="A116" s="84"/>
      <c r="B116" s="84"/>
      <c r="C116" s="84"/>
      <c r="D116" s="5">
        <v>2014</v>
      </c>
      <c r="E116" s="134">
        <f t="shared" ref="E116:I118" si="79">E120+E124</f>
        <v>248.21199999999999</v>
      </c>
      <c r="F116" s="134">
        <f t="shared" si="79"/>
        <v>0</v>
      </c>
      <c r="G116" s="134">
        <f t="shared" si="79"/>
        <v>0</v>
      </c>
      <c r="H116" s="134">
        <f t="shared" si="79"/>
        <v>248.21199999999999</v>
      </c>
      <c r="I116" s="134">
        <f t="shared" si="79"/>
        <v>0</v>
      </c>
      <c r="J116" s="114"/>
      <c r="K116" s="115"/>
      <c r="L116" s="105"/>
    </row>
    <row r="117" spans="1:12" s="13" customFormat="1" ht="13.5" customHeight="1">
      <c r="A117" s="84"/>
      <c r="B117" s="84"/>
      <c r="C117" s="84"/>
      <c r="D117" s="5">
        <v>2015</v>
      </c>
      <c r="E117" s="134">
        <f t="shared" si="79"/>
        <v>135</v>
      </c>
      <c r="F117" s="134">
        <f t="shared" si="79"/>
        <v>0</v>
      </c>
      <c r="G117" s="134">
        <f t="shared" si="79"/>
        <v>0</v>
      </c>
      <c r="H117" s="134">
        <f t="shared" si="79"/>
        <v>135</v>
      </c>
      <c r="I117" s="134">
        <f t="shared" si="79"/>
        <v>0</v>
      </c>
      <c r="J117" s="114"/>
      <c r="K117" s="115"/>
      <c r="L117" s="105"/>
    </row>
    <row r="118" spans="1:12" s="13" customFormat="1" ht="13.5" customHeight="1">
      <c r="A118" s="85"/>
      <c r="B118" s="85"/>
      <c r="C118" s="85"/>
      <c r="D118" s="5">
        <v>2016</v>
      </c>
      <c r="E118" s="134">
        <f t="shared" si="79"/>
        <v>145</v>
      </c>
      <c r="F118" s="134">
        <f t="shared" si="79"/>
        <v>0</v>
      </c>
      <c r="G118" s="134">
        <f t="shared" si="79"/>
        <v>0</v>
      </c>
      <c r="H118" s="134">
        <f t="shared" si="79"/>
        <v>145</v>
      </c>
      <c r="I118" s="134">
        <f t="shared" si="79"/>
        <v>0</v>
      </c>
      <c r="J118" s="116"/>
      <c r="K118" s="117"/>
      <c r="L118" s="105"/>
    </row>
    <row r="119" spans="1:12" s="13" customFormat="1" ht="28.5" customHeight="1">
      <c r="A119" s="99" t="s">
        <v>81</v>
      </c>
      <c r="B119" s="100" t="s">
        <v>111</v>
      </c>
      <c r="C119" s="99"/>
      <c r="D119" s="5" t="s">
        <v>7</v>
      </c>
      <c r="E119" s="134">
        <f>SUM(E120:E122)</f>
        <v>154</v>
      </c>
      <c r="F119" s="134">
        <f t="shared" ref="F119" si="80">SUM(F120:F122)</f>
        <v>0</v>
      </c>
      <c r="G119" s="134">
        <f t="shared" ref="G119" si="81">SUM(G120:G122)</f>
        <v>0</v>
      </c>
      <c r="H119" s="134">
        <f t="shared" ref="H119" si="82">SUM(H120:H122)</f>
        <v>154</v>
      </c>
      <c r="I119" s="134">
        <f t="shared" ref="I119" si="83">SUM(I120:I122)</f>
        <v>0</v>
      </c>
      <c r="J119" s="14" t="s">
        <v>83</v>
      </c>
      <c r="K119" s="14"/>
      <c r="L119" s="105" t="s">
        <v>150</v>
      </c>
    </row>
    <row r="120" spans="1:12" s="13" customFormat="1" ht="13.5" customHeight="1">
      <c r="A120" s="99"/>
      <c r="B120" s="100"/>
      <c r="C120" s="99"/>
      <c r="D120" s="5">
        <v>2014</v>
      </c>
      <c r="E120" s="134">
        <f>SUM(F120:I120)</f>
        <v>24</v>
      </c>
      <c r="F120" s="134">
        <v>0</v>
      </c>
      <c r="G120" s="134">
        <v>0</v>
      </c>
      <c r="H120" s="134">
        <v>24</v>
      </c>
      <c r="I120" s="134">
        <v>0</v>
      </c>
      <c r="J120" s="14">
        <v>6</v>
      </c>
      <c r="K120" s="14"/>
      <c r="L120" s="105"/>
    </row>
    <row r="121" spans="1:12" s="13" customFormat="1" ht="13.5" customHeight="1">
      <c r="A121" s="99"/>
      <c r="B121" s="100"/>
      <c r="C121" s="99"/>
      <c r="D121" s="5">
        <v>2015</v>
      </c>
      <c r="E121" s="134">
        <f t="shared" ref="E121:E122" si="84">SUM(F121:I121)</f>
        <v>60</v>
      </c>
      <c r="F121" s="134">
        <v>0</v>
      </c>
      <c r="G121" s="134">
        <v>0</v>
      </c>
      <c r="H121" s="134">
        <v>60</v>
      </c>
      <c r="I121" s="134">
        <v>0</v>
      </c>
      <c r="J121" s="14">
        <v>6</v>
      </c>
      <c r="K121" s="14"/>
      <c r="L121" s="105"/>
    </row>
    <row r="122" spans="1:12" s="13" customFormat="1" ht="13.5" customHeight="1">
      <c r="A122" s="99"/>
      <c r="B122" s="100"/>
      <c r="C122" s="99"/>
      <c r="D122" s="5">
        <v>2016</v>
      </c>
      <c r="E122" s="134">
        <f t="shared" si="84"/>
        <v>70</v>
      </c>
      <c r="F122" s="134">
        <v>0</v>
      </c>
      <c r="G122" s="134">
        <v>0</v>
      </c>
      <c r="H122" s="134">
        <v>70</v>
      </c>
      <c r="I122" s="134">
        <v>0</v>
      </c>
      <c r="J122" s="14">
        <v>7</v>
      </c>
      <c r="K122" s="14"/>
      <c r="L122" s="105"/>
    </row>
    <row r="123" spans="1:12" s="13" customFormat="1" ht="25.5" customHeight="1">
      <c r="A123" s="83" t="s">
        <v>82</v>
      </c>
      <c r="B123" s="100" t="s">
        <v>112</v>
      </c>
      <c r="C123" s="83"/>
      <c r="D123" s="5" t="s">
        <v>7</v>
      </c>
      <c r="E123" s="134">
        <f>SUM(E124:E126)</f>
        <v>374.21199999999999</v>
      </c>
      <c r="F123" s="134">
        <f t="shared" ref="F123" si="85">SUM(F124:F126)</f>
        <v>0</v>
      </c>
      <c r="G123" s="134">
        <f t="shared" ref="G123" si="86">SUM(G124:G126)</f>
        <v>0</v>
      </c>
      <c r="H123" s="134">
        <f t="shared" ref="H123" si="87">SUM(H124:H126)</f>
        <v>374.21199999999999</v>
      </c>
      <c r="I123" s="134">
        <f t="shared" ref="I123" si="88">SUM(I124:I126)</f>
        <v>0</v>
      </c>
      <c r="J123" s="14" t="s">
        <v>84</v>
      </c>
      <c r="K123" s="14"/>
      <c r="L123" s="105" t="s">
        <v>150</v>
      </c>
    </row>
    <row r="124" spans="1:12" s="13" customFormat="1" ht="13.5" customHeight="1">
      <c r="A124" s="84"/>
      <c r="B124" s="100"/>
      <c r="C124" s="84"/>
      <c r="D124" s="5">
        <v>2014</v>
      </c>
      <c r="E124" s="134">
        <f>SUM(F124:I124)</f>
        <v>224.21199999999999</v>
      </c>
      <c r="F124" s="134">
        <v>0</v>
      </c>
      <c r="G124" s="134">
        <v>0</v>
      </c>
      <c r="H124" s="134">
        <v>224.21199999999999</v>
      </c>
      <c r="I124" s="134">
        <v>0</v>
      </c>
      <c r="J124" s="14">
        <v>350</v>
      </c>
      <c r="K124" s="14"/>
      <c r="L124" s="105"/>
    </row>
    <row r="125" spans="1:12" s="13" customFormat="1" ht="13.5" customHeight="1">
      <c r="A125" s="84"/>
      <c r="B125" s="100"/>
      <c r="C125" s="84"/>
      <c r="D125" s="5">
        <v>2015</v>
      </c>
      <c r="E125" s="134">
        <f t="shared" ref="E125:E126" si="89">SUM(F125:I125)</f>
        <v>75</v>
      </c>
      <c r="F125" s="134">
        <v>0</v>
      </c>
      <c r="G125" s="134">
        <v>0</v>
      </c>
      <c r="H125" s="134">
        <v>75</v>
      </c>
      <c r="I125" s="134">
        <v>0</v>
      </c>
      <c r="J125" s="14">
        <v>250</v>
      </c>
      <c r="K125" s="14"/>
      <c r="L125" s="105"/>
    </row>
    <row r="126" spans="1:12" s="13" customFormat="1" ht="13.5" customHeight="1">
      <c r="A126" s="85"/>
      <c r="B126" s="100"/>
      <c r="C126" s="85"/>
      <c r="D126" s="5">
        <v>2016</v>
      </c>
      <c r="E126" s="134">
        <f t="shared" si="89"/>
        <v>75</v>
      </c>
      <c r="F126" s="134">
        <v>0</v>
      </c>
      <c r="G126" s="134">
        <v>0</v>
      </c>
      <c r="H126" s="134">
        <v>75</v>
      </c>
      <c r="I126" s="134">
        <v>0</v>
      </c>
      <c r="J126" s="14">
        <v>250</v>
      </c>
      <c r="K126" s="14"/>
      <c r="L126" s="105"/>
    </row>
    <row r="127" spans="1:12" s="13" customFormat="1" ht="13.5" customHeight="1">
      <c r="A127" s="99" t="s">
        <v>87</v>
      </c>
      <c r="B127" s="100" t="s">
        <v>89</v>
      </c>
      <c r="C127" s="99"/>
      <c r="D127" s="5" t="s">
        <v>7</v>
      </c>
      <c r="E127" s="134">
        <f>E131</f>
        <v>213.9</v>
      </c>
      <c r="F127" s="134">
        <f t="shared" ref="F127:I127" si="90">F131</f>
        <v>0</v>
      </c>
      <c r="G127" s="134">
        <f t="shared" si="90"/>
        <v>0</v>
      </c>
      <c r="H127" s="134">
        <f t="shared" si="90"/>
        <v>213.9</v>
      </c>
      <c r="I127" s="134">
        <f t="shared" si="90"/>
        <v>0</v>
      </c>
      <c r="J127" s="107"/>
      <c r="K127" s="107"/>
      <c r="L127" s="105"/>
    </row>
    <row r="128" spans="1:12" s="13" customFormat="1" ht="13.5" customHeight="1">
      <c r="A128" s="99"/>
      <c r="B128" s="100"/>
      <c r="C128" s="99"/>
      <c r="D128" s="5">
        <v>2014</v>
      </c>
      <c r="E128" s="134">
        <f t="shared" ref="E128:I130" si="91">E132</f>
        <v>213.9</v>
      </c>
      <c r="F128" s="134">
        <f t="shared" si="91"/>
        <v>0</v>
      </c>
      <c r="G128" s="134">
        <f t="shared" si="91"/>
        <v>0</v>
      </c>
      <c r="H128" s="134">
        <f t="shared" si="91"/>
        <v>213.9</v>
      </c>
      <c r="I128" s="134">
        <f t="shared" si="91"/>
        <v>0</v>
      </c>
      <c r="J128" s="107"/>
      <c r="K128" s="107"/>
      <c r="L128" s="105"/>
    </row>
    <row r="129" spans="1:12" s="13" customFormat="1" ht="13.5" customHeight="1">
      <c r="A129" s="99"/>
      <c r="B129" s="100"/>
      <c r="C129" s="99"/>
      <c r="D129" s="5">
        <v>2015</v>
      </c>
      <c r="E129" s="134">
        <f t="shared" si="91"/>
        <v>0</v>
      </c>
      <c r="F129" s="134">
        <f t="shared" si="91"/>
        <v>0</v>
      </c>
      <c r="G129" s="134">
        <f t="shared" si="91"/>
        <v>0</v>
      </c>
      <c r="H129" s="134">
        <f t="shared" si="91"/>
        <v>0</v>
      </c>
      <c r="I129" s="134">
        <f t="shared" si="91"/>
        <v>0</v>
      </c>
      <c r="J129" s="107"/>
      <c r="K129" s="107"/>
      <c r="L129" s="105"/>
    </row>
    <row r="130" spans="1:12" s="13" customFormat="1" ht="13.5" customHeight="1">
      <c r="A130" s="99"/>
      <c r="B130" s="100"/>
      <c r="C130" s="99"/>
      <c r="D130" s="5">
        <v>2016</v>
      </c>
      <c r="E130" s="134">
        <f t="shared" si="91"/>
        <v>0</v>
      </c>
      <c r="F130" s="134">
        <f t="shared" si="91"/>
        <v>0</v>
      </c>
      <c r="G130" s="134">
        <f t="shared" si="91"/>
        <v>0</v>
      </c>
      <c r="H130" s="134">
        <f t="shared" si="91"/>
        <v>0</v>
      </c>
      <c r="I130" s="134">
        <f t="shared" si="91"/>
        <v>0</v>
      </c>
      <c r="J130" s="107"/>
      <c r="K130" s="107"/>
      <c r="L130" s="105"/>
    </row>
    <row r="131" spans="1:12" s="13" customFormat="1" ht="13.5" customHeight="1">
      <c r="A131" s="83" t="s">
        <v>88</v>
      </c>
      <c r="B131" s="83" t="s">
        <v>91</v>
      </c>
      <c r="C131" s="83"/>
      <c r="D131" s="5" t="s">
        <v>7</v>
      </c>
      <c r="E131" s="134">
        <f>E135</f>
        <v>213.9</v>
      </c>
      <c r="F131" s="134">
        <f t="shared" ref="F131:I131" si="92">F135</f>
        <v>0</v>
      </c>
      <c r="G131" s="134">
        <f t="shared" si="92"/>
        <v>0</v>
      </c>
      <c r="H131" s="134">
        <f t="shared" si="92"/>
        <v>213.9</v>
      </c>
      <c r="I131" s="134">
        <f t="shared" si="92"/>
        <v>0</v>
      </c>
      <c r="J131" s="112" t="s">
        <v>113</v>
      </c>
      <c r="K131" s="113"/>
      <c r="L131" s="105" t="s">
        <v>90</v>
      </c>
    </row>
    <row r="132" spans="1:12" s="13" customFormat="1" ht="13.5" customHeight="1">
      <c r="A132" s="84"/>
      <c r="B132" s="84"/>
      <c r="C132" s="84"/>
      <c r="D132" s="5">
        <v>2014</v>
      </c>
      <c r="E132" s="134">
        <f t="shared" ref="E132:I134" si="93">E136</f>
        <v>213.9</v>
      </c>
      <c r="F132" s="134">
        <f t="shared" si="93"/>
        <v>0</v>
      </c>
      <c r="G132" s="134">
        <f t="shared" si="93"/>
        <v>0</v>
      </c>
      <c r="H132" s="134">
        <f t="shared" si="93"/>
        <v>213.9</v>
      </c>
      <c r="I132" s="134">
        <f t="shared" si="93"/>
        <v>0</v>
      </c>
      <c r="J132" s="114"/>
      <c r="K132" s="115"/>
      <c r="L132" s="105"/>
    </row>
    <row r="133" spans="1:12" s="13" customFormat="1" ht="13.5" customHeight="1">
      <c r="A133" s="84"/>
      <c r="B133" s="84"/>
      <c r="C133" s="84"/>
      <c r="D133" s="5">
        <v>2015</v>
      </c>
      <c r="E133" s="134">
        <f t="shared" si="93"/>
        <v>0</v>
      </c>
      <c r="F133" s="134">
        <f t="shared" si="93"/>
        <v>0</v>
      </c>
      <c r="G133" s="134">
        <f t="shared" si="93"/>
        <v>0</v>
      </c>
      <c r="H133" s="134">
        <f t="shared" si="93"/>
        <v>0</v>
      </c>
      <c r="I133" s="134">
        <f t="shared" si="93"/>
        <v>0</v>
      </c>
      <c r="J133" s="114"/>
      <c r="K133" s="115"/>
      <c r="L133" s="105"/>
    </row>
    <row r="134" spans="1:12" s="13" customFormat="1" ht="13.5" customHeight="1">
      <c r="A134" s="85"/>
      <c r="B134" s="85"/>
      <c r="C134" s="85"/>
      <c r="D134" s="5">
        <v>2016</v>
      </c>
      <c r="E134" s="134">
        <f t="shared" si="93"/>
        <v>0</v>
      </c>
      <c r="F134" s="134">
        <f t="shared" si="93"/>
        <v>0</v>
      </c>
      <c r="G134" s="134">
        <f t="shared" si="93"/>
        <v>0</v>
      </c>
      <c r="H134" s="134">
        <f t="shared" si="93"/>
        <v>0</v>
      </c>
      <c r="I134" s="134">
        <f t="shared" si="93"/>
        <v>0</v>
      </c>
      <c r="J134" s="116"/>
      <c r="K134" s="117"/>
      <c r="L134" s="105"/>
    </row>
    <row r="135" spans="1:12" s="13" customFormat="1" ht="42" customHeight="1">
      <c r="A135" s="99" t="s">
        <v>93</v>
      </c>
      <c r="B135" s="100" t="s">
        <v>92</v>
      </c>
      <c r="C135" s="99"/>
      <c r="D135" s="5" t="s">
        <v>7</v>
      </c>
      <c r="E135" s="134">
        <f>SUM(E136:E138)</f>
        <v>213.9</v>
      </c>
      <c r="F135" s="134">
        <f t="shared" ref="F135" si="94">SUM(F136:F138)</f>
        <v>0</v>
      </c>
      <c r="G135" s="134">
        <f t="shared" ref="G135" si="95">SUM(G136:G138)</f>
        <v>0</v>
      </c>
      <c r="H135" s="134">
        <f t="shared" ref="H135" si="96">SUM(H136:H138)</f>
        <v>213.9</v>
      </c>
      <c r="I135" s="134">
        <f t="shared" ref="I135" si="97">SUM(I136:I138)</f>
        <v>0</v>
      </c>
      <c r="J135" s="14" t="s">
        <v>114</v>
      </c>
      <c r="K135" s="14"/>
      <c r="L135" s="105" t="s">
        <v>90</v>
      </c>
    </row>
    <row r="136" spans="1:12" s="13" customFormat="1" ht="13.5" customHeight="1">
      <c r="A136" s="99"/>
      <c r="B136" s="100"/>
      <c r="C136" s="99"/>
      <c r="D136" s="5">
        <v>2014</v>
      </c>
      <c r="E136" s="134">
        <f>SUM(F136:I136)</f>
        <v>213.9</v>
      </c>
      <c r="F136" s="134">
        <v>0</v>
      </c>
      <c r="G136" s="134">
        <v>0</v>
      </c>
      <c r="H136" s="134">
        <v>213.9</v>
      </c>
      <c r="I136" s="134">
        <v>0</v>
      </c>
      <c r="J136" s="14" t="s">
        <v>94</v>
      </c>
      <c r="K136" s="14"/>
      <c r="L136" s="105"/>
    </row>
    <row r="137" spans="1:12" s="13" customFormat="1" ht="13.5" customHeight="1">
      <c r="A137" s="99"/>
      <c r="B137" s="100"/>
      <c r="C137" s="99"/>
      <c r="D137" s="5">
        <v>2015</v>
      </c>
      <c r="E137" s="134">
        <f t="shared" ref="E137:E138" si="98">SUM(F137:I137)</f>
        <v>0</v>
      </c>
      <c r="F137" s="134">
        <v>0</v>
      </c>
      <c r="G137" s="134">
        <v>0</v>
      </c>
      <c r="H137" s="134">
        <v>0</v>
      </c>
      <c r="I137" s="134">
        <v>0</v>
      </c>
      <c r="J137" s="14" t="s">
        <v>95</v>
      </c>
      <c r="K137" s="14"/>
      <c r="L137" s="105"/>
    </row>
    <row r="138" spans="1:12" s="13" customFormat="1" ht="13.5" customHeight="1">
      <c r="A138" s="99"/>
      <c r="B138" s="100"/>
      <c r="C138" s="99"/>
      <c r="D138" s="5">
        <v>2016</v>
      </c>
      <c r="E138" s="134">
        <f t="shared" si="98"/>
        <v>0</v>
      </c>
      <c r="F138" s="134">
        <v>0</v>
      </c>
      <c r="G138" s="134">
        <v>0</v>
      </c>
      <c r="H138" s="134">
        <v>0</v>
      </c>
      <c r="I138" s="134">
        <v>0</v>
      </c>
      <c r="J138" s="14" t="s">
        <v>95</v>
      </c>
      <c r="K138" s="14"/>
      <c r="L138" s="105"/>
    </row>
    <row r="139" spans="1:12" s="13" customFormat="1">
      <c r="A139" s="15"/>
      <c r="D139" s="16"/>
      <c r="J139" s="17"/>
      <c r="K139" s="17"/>
    </row>
    <row r="140" spans="1:12" s="13" customFormat="1">
      <c r="A140" s="15"/>
      <c r="D140" s="16"/>
      <c r="J140" s="17"/>
      <c r="K140" s="17"/>
    </row>
  </sheetData>
  <autoFilter ref="A5:L138">
    <filterColumn colId="3" showButton="0"/>
    <filterColumn colId="4" showButton="0"/>
    <filterColumn colId="5" showButton="0"/>
    <filterColumn colId="9" showButton="0"/>
    <filterColumn colId="10" showButton="0"/>
  </autoFilter>
  <mergeCells count="157">
    <mergeCell ref="A135:A138"/>
    <mergeCell ref="B135:B138"/>
    <mergeCell ref="C135:C138"/>
    <mergeCell ref="L135:L138"/>
    <mergeCell ref="J1:L1"/>
    <mergeCell ref="A131:A134"/>
    <mergeCell ref="B131:B134"/>
    <mergeCell ref="C131:C134"/>
    <mergeCell ref="J131:K134"/>
    <mergeCell ref="L131:L134"/>
    <mergeCell ref="A127:A130"/>
    <mergeCell ref="B127:B130"/>
    <mergeCell ref="C127:C130"/>
    <mergeCell ref="L127:L130"/>
    <mergeCell ref="J127:K130"/>
    <mergeCell ref="A119:A122"/>
    <mergeCell ref="B119:B122"/>
    <mergeCell ref="C119:C122"/>
    <mergeCell ref="L119:L122"/>
    <mergeCell ref="A123:A126"/>
    <mergeCell ref="B123:B126"/>
    <mergeCell ref="C123:C126"/>
    <mergeCell ref="L123:L126"/>
    <mergeCell ref="A115:A118"/>
    <mergeCell ref="B115:B118"/>
    <mergeCell ref="C115:C118"/>
    <mergeCell ref="J115:K118"/>
    <mergeCell ref="L115:L118"/>
    <mergeCell ref="A103:A106"/>
    <mergeCell ref="B103:B106"/>
    <mergeCell ref="C103:C106"/>
    <mergeCell ref="L103:L106"/>
    <mergeCell ref="A111:A114"/>
    <mergeCell ref="B111:B114"/>
    <mergeCell ref="C111:C114"/>
    <mergeCell ref="J111:K114"/>
    <mergeCell ref="L111:L114"/>
    <mergeCell ref="B99:B102"/>
    <mergeCell ref="L99:L102"/>
    <mergeCell ref="A99:A102"/>
    <mergeCell ref="C91:C94"/>
    <mergeCell ref="C99:C102"/>
    <mergeCell ref="A91:A94"/>
    <mergeCell ref="B91:B94"/>
    <mergeCell ref="J91:K94"/>
    <mergeCell ref="L91:L94"/>
    <mergeCell ref="A95:A98"/>
    <mergeCell ref="B95:B98"/>
    <mergeCell ref="C95:C98"/>
    <mergeCell ref="L95:L98"/>
    <mergeCell ref="A75:A78"/>
    <mergeCell ref="B75:B78"/>
    <mergeCell ref="C75:C78"/>
    <mergeCell ref="L75:L78"/>
    <mergeCell ref="C71:C74"/>
    <mergeCell ref="A87:A90"/>
    <mergeCell ref="B87:B90"/>
    <mergeCell ref="C87:C90"/>
    <mergeCell ref="J87:K90"/>
    <mergeCell ref="L87:L90"/>
    <mergeCell ref="A83:A86"/>
    <mergeCell ref="B83:B86"/>
    <mergeCell ref="C83:C86"/>
    <mergeCell ref="J83:K86"/>
    <mergeCell ref="L83:L86"/>
    <mergeCell ref="L63:L66"/>
    <mergeCell ref="J63:K66"/>
    <mergeCell ref="B59:B62"/>
    <mergeCell ref="C59:C62"/>
    <mergeCell ref="L55:L58"/>
    <mergeCell ref="L59:L62"/>
    <mergeCell ref="J55:K58"/>
    <mergeCell ref="A71:A74"/>
    <mergeCell ref="B71:B74"/>
    <mergeCell ref="J71:K74"/>
    <mergeCell ref="L71:L74"/>
    <mergeCell ref="C15:C18"/>
    <mergeCell ref="D5:I5"/>
    <mergeCell ref="A5:A6"/>
    <mergeCell ref="B5:B6"/>
    <mergeCell ref="C5:C6"/>
    <mergeCell ref="J5:K5"/>
    <mergeCell ref="A63:A66"/>
    <mergeCell ref="B63:B66"/>
    <mergeCell ref="C63:C66"/>
    <mergeCell ref="A47:A50"/>
    <mergeCell ref="B47:B50"/>
    <mergeCell ref="C47:C50"/>
    <mergeCell ref="C31:C34"/>
    <mergeCell ref="A35:A38"/>
    <mergeCell ref="B35:B38"/>
    <mergeCell ref="C35:C38"/>
    <mergeCell ref="C67:C70"/>
    <mergeCell ref="A3:L3"/>
    <mergeCell ref="J15:K18"/>
    <mergeCell ref="J7:K10"/>
    <mergeCell ref="J11:K14"/>
    <mergeCell ref="L5:L6"/>
    <mergeCell ref="L7:L10"/>
    <mergeCell ref="A11:A14"/>
    <mergeCell ref="B11:B14"/>
    <mergeCell ref="C11:C14"/>
    <mergeCell ref="L11:L14"/>
    <mergeCell ref="A7:A10"/>
    <mergeCell ref="B7:B10"/>
    <mergeCell ref="C7:C10"/>
    <mergeCell ref="L15:L18"/>
    <mergeCell ref="A15:A18"/>
    <mergeCell ref="B15:B18"/>
    <mergeCell ref="L79:L82"/>
    <mergeCell ref="A107:A110"/>
    <mergeCell ref="B107:B110"/>
    <mergeCell ref="C107:C110"/>
    <mergeCell ref="L107:L110"/>
    <mergeCell ref="A27:A30"/>
    <mergeCell ref="B27:B30"/>
    <mergeCell ref="C27:C30"/>
    <mergeCell ref="L27:L30"/>
    <mergeCell ref="L43:L46"/>
    <mergeCell ref="L31:L34"/>
    <mergeCell ref="L35:L38"/>
    <mergeCell ref="J39:K42"/>
    <mergeCell ref="L39:L42"/>
    <mergeCell ref="C39:C42"/>
    <mergeCell ref="L47:L50"/>
    <mergeCell ref="C55:C58"/>
    <mergeCell ref="B55:B58"/>
    <mergeCell ref="A55:A58"/>
    <mergeCell ref="A67:A70"/>
    <mergeCell ref="B67:B70"/>
    <mergeCell ref="A79:A82"/>
    <mergeCell ref="B79:B82"/>
    <mergeCell ref="C79:C82"/>
    <mergeCell ref="J67:K70"/>
    <mergeCell ref="L67:L70"/>
    <mergeCell ref="L19:L22"/>
    <mergeCell ref="J19:K22"/>
    <mergeCell ref="A23:A26"/>
    <mergeCell ref="B23:B26"/>
    <mergeCell ref="C23:C26"/>
    <mergeCell ref="L23:L26"/>
    <mergeCell ref="A31:A34"/>
    <mergeCell ref="B31:B34"/>
    <mergeCell ref="A59:A62"/>
    <mergeCell ref="A51:A54"/>
    <mergeCell ref="B51:B54"/>
    <mergeCell ref="C51:C54"/>
    <mergeCell ref="L51:L54"/>
    <mergeCell ref="J35:K38"/>
    <mergeCell ref="A39:A42"/>
    <mergeCell ref="B39:B42"/>
    <mergeCell ref="C19:C22"/>
    <mergeCell ref="A19:A22"/>
    <mergeCell ref="B19:B22"/>
    <mergeCell ref="A43:A46"/>
    <mergeCell ref="B43:B46"/>
    <mergeCell ref="C43:C46"/>
  </mergeCells>
  <pageMargins left="0.51181102362204722" right="0.51181102362204722" top="0.74803149606299213" bottom="0.55118110236220474" header="0.31496062992125984" footer="0.31496062992125984"/>
  <pageSetup paperSize="9" scale="59" fitToHeight="2" orientation="portrait" r:id="rId1"/>
  <rowBreaks count="1" manualBreakCount="1">
    <brk id="2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Пр2 Паспорт МП</vt:lpstr>
      <vt:lpstr>Пр3. Пок. МП</vt:lpstr>
      <vt:lpstr>Пр5. Фин. ОМСУ</vt:lpstr>
      <vt:lpstr>Пр7. Фин.МП</vt:lpstr>
      <vt:lpstr>Пр9. ОМ</vt:lpstr>
      <vt:lpstr>Пр14. План</vt:lpstr>
      <vt:lpstr>'Пр14. План'!Заголовки_для_печати</vt:lpstr>
      <vt:lpstr>'Пр7. Фин.МП'!Заголовки_для_печати</vt:lpstr>
      <vt:lpstr>'Пр14. План'!Область_печати</vt:lpstr>
      <vt:lpstr>'Пр3. Пок.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Богданова А.С.</dc:creator>
  <cp:lastModifiedBy>1</cp:lastModifiedBy>
  <cp:lastPrinted>2014-08-05T06:33:44Z</cp:lastPrinted>
  <dcterms:created xsi:type="dcterms:W3CDTF">2013-06-06T11:09:14Z</dcterms:created>
  <dcterms:modified xsi:type="dcterms:W3CDTF">2014-08-05T09:20:15Z</dcterms:modified>
</cp:coreProperties>
</file>