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300" windowWidth="19320" windowHeight="12405" tabRatio="885" activeTab="4"/>
  </bookViews>
  <sheets>
    <sheet name="Пр2 Паспорт МП" sheetId="14" r:id="rId1"/>
    <sheet name="Пр3. Пок. МП" sheetId="5" r:id="rId2"/>
    <sheet name="Пр7. Фин.МП" sheetId="3" r:id="rId3"/>
    <sheet name="Пр9. ОМ" sheetId="4" r:id="rId4"/>
    <sheet name="Пр14. План" sheetId="8" r:id="rId5"/>
  </sheets>
  <definedNames>
    <definedName name="_xlnm._FilterDatabase" localSheetId="4" hidden="1">'Пр14. План'!$A$5:$O$42</definedName>
    <definedName name="_xlnm.Print_Titles" localSheetId="4">'Пр14. План'!$5:$6</definedName>
    <definedName name="_xlnm.Print_Titles" localSheetId="1">'Пр3. Пок. МП'!$3:$5</definedName>
    <definedName name="_xlnm.Print_Titles" localSheetId="2">'Пр7. Фин.МП'!$3:$4</definedName>
    <definedName name="_xlnm.Print_Titles" localSheetId="3">'Пр9. ОМ'!$3:$4</definedName>
  </definedNames>
  <calcPr calcId="125725"/>
</workbook>
</file>

<file path=xl/calcChain.xml><?xml version="1.0" encoding="utf-8"?>
<calcChain xmlns="http://schemas.openxmlformats.org/spreadsheetml/2006/main">
  <c r="F43" i="8"/>
  <c r="G43"/>
  <c r="F44"/>
  <c r="G44"/>
  <c r="F45"/>
  <c r="G45"/>
  <c r="F46"/>
  <c r="G46"/>
  <c r="E46"/>
  <c r="E44"/>
  <c r="E45"/>
  <c r="E43"/>
  <c r="H44"/>
  <c r="I44"/>
  <c r="H45"/>
  <c r="I45"/>
  <c r="H46"/>
  <c r="I46"/>
  <c r="I43"/>
  <c r="H43"/>
  <c r="F69" i="4"/>
  <c r="G69"/>
  <c r="H69"/>
  <c r="I69"/>
  <c r="F70"/>
  <c r="G70"/>
  <c r="H70"/>
  <c r="I70"/>
  <c r="F71"/>
  <c r="G71"/>
  <c r="H71"/>
  <c r="I71"/>
  <c r="F72"/>
  <c r="G72"/>
  <c r="H72"/>
  <c r="I72"/>
  <c r="E70"/>
  <c r="E71"/>
  <c r="E72"/>
  <c r="E69"/>
  <c r="F65"/>
  <c r="G65"/>
  <c r="H65"/>
  <c r="I65"/>
  <c r="F66"/>
  <c r="G66"/>
  <c r="H66"/>
  <c r="I66"/>
  <c r="F67"/>
  <c r="G67"/>
  <c r="H67"/>
  <c r="I67"/>
  <c r="F68"/>
  <c r="G68"/>
  <c r="H68"/>
  <c r="I68"/>
  <c r="E66"/>
  <c r="E67"/>
  <c r="E68"/>
  <c r="E65"/>
  <c r="H76" i="8"/>
  <c r="E106"/>
  <c r="E102" s="1"/>
  <c r="E98" s="1"/>
  <c r="E105"/>
  <c r="E104"/>
  <c r="I103"/>
  <c r="I99" s="1"/>
  <c r="I95" s="1"/>
  <c r="H103"/>
  <c r="H99" s="1"/>
  <c r="H95" s="1"/>
  <c r="G103"/>
  <c r="F103"/>
  <c r="F99" s="1"/>
  <c r="F95" s="1"/>
  <c r="I102"/>
  <c r="H102"/>
  <c r="G102"/>
  <c r="F102"/>
  <c r="F98" s="1"/>
  <c r="I101"/>
  <c r="H101"/>
  <c r="G101"/>
  <c r="F101"/>
  <c r="E101"/>
  <c r="I100"/>
  <c r="H100"/>
  <c r="G100"/>
  <c r="F100"/>
  <c r="F96" s="1"/>
  <c r="G99"/>
  <c r="I98"/>
  <c r="H98"/>
  <c r="G98"/>
  <c r="I97"/>
  <c r="H97"/>
  <c r="G97"/>
  <c r="F97"/>
  <c r="E97"/>
  <c r="I96"/>
  <c r="H96"/>
  <c r="G96"/>
  <c r="G95"/>
  <c r="E136" i="3"/>
  <c r="F136"/>
  <c r="E137"/>
  <c r="F137"/>
  <c r="E139"/>
  <c r="F139"/>
  <c r="D144"/>
  <c r="D139" s="1"/>
  <c r="D143"/>
  <c r="D138" s="1"/>
  <c r="D142"/>
  <c r="D137" s="1"/>
  <c r="D141"/>
  <c r="D136" s="1"/>
  <c r="D140"/>
  <c r="D135" s="1"/>
  <c r="C144"/>
  <c r="C139" s="1"/>
  <c r="C143"/>
  <c r="C138" s="1"/>
  <c r="C142"/>
  <c r="C137" s="1"/>
  <c r="C141"/>
  <c r="C136" s="1"/>
  <c r="C140"/>
  <c r="E126"/>
  <c r="F126"/>
  <c r="E127"/>
  <c r="F127"/>
  <c r="D129"/>
  <c r="E129"/>
  <c r="F129"/>
  <c r="D133"/>
  <c r="D128" s="1"/>
  <c r="D132"/>
  <c r="D127" s="1"/>
  <c r="D131"/>
  <c r="D126" s="1"/>
  <c r="D130"/>
  <c r="D125" s="1"/>
  <c r="C134"/>
  <c r="C129" s="1"/>
  <c r="C133"/>
  <c r="C128" s="1"/>
  <c r="C132"/>
  <c r="C127" s="1"/>
  <c r="C131"/>
  <c r="C126" s="1"/>
  <c r="C130"/>
  <c r="F124"/>
  <c r="F119" s="1"/>
  <c r="F123"/>
  <c r="F118" s="1"/>
  <c r="F122"/>
  <c r="F117" s="1"/>
  <c r="F121"/>
  <c r="F116" s="1"/>
  <c r="F120"/>
  <c r="F115" s="1"/>
  <c r="E124"/>
  <c r="E119" s="1"/>
  <c r="E123"/>
  <c r="E118" s="1"/>
  <c r="E122"/>
  <c r="E117" s="1"/>
  <c r="E121"/>
  <c r="E116" s="1"/>
  <c r="E120"/>
  <c r="E115" s="1"/>
  <c r="D124"/>
  <c r="D119" s="1"/>
  <c r="D123"/>
  <c r="D118" s="1"/>
  <c r="D122"/>
  <c r="D117" s="1"/>
  <c r="D121"/>
  <c r="D116" s="1"/>
  <c r="D120"/>
  <c r="D115" s="1"/>
  <c r="C124"/>
  <c r="C119" s="1"/>
  <c r="C123"/>
  <c r="C118" s="1"/>
  <c r="C122"/>
  <c r="C117" s="1"/>
  <c r="C121"/>
  <c r="C116" s="1"/>
  <c r="C120"/>
  <c r="F114"/>
  <c r="F113"/>
  <c r="F112"/>
  <c r="F111"/>
  <c r="F110"/>
  <c r="E114"/>
  <c r="E113"/>
  <c r="E112"/>
  <c r="E111"/>
  <c r="E110"/>
  <c r="D114"/>
  <c r="D113"/>
  <c r="D112"/>
  <c r="D111"/>
  <c r="D110"/>
  <c r="C114"/>
  <c r="C113"/>
  <c r="C112"/>
  <c r="C111"/>
  <c r="C110"/>
  <c r="F109"/>
  <c r="F108"/>
  <c r="F107"/>
  <c r="F106"/>
  <c r="F105"/>
  <c r="E109"/>
  <c r="E108"/>
  <c r="E107"/>
  <c r="E106"/>
  <c r="E105"/>
  <c r="D109"/>
  <c r="D108"/>
  <c r="D107"/>
  <c r="D106"/>
  <c r="D105"/>
  <c r="C109"/>
  <c r="C108"/>
  <c r="C107"/>
  <c r="C106"/>
  <c r="C105"/>
  <c r="F104"/>
  <c r="F103"/>
  <c r="F102"/>
  <c r="F101"/>
  <c r="F100"/>
  <c r="E104"/>
  <c r="E103"/>
  <c r="E102"/>
  <c r="E101"/>
  <c r="E100"/>
  <c r="D104"/>
  <c r="D103"/>
  <c r="D102"/>
  <c r="D101"/>
  <c r="D100"/>
  <c r="C104"/>
  <c r="C103"/>
  <c r="C102"/>
  <c r="C101"/>
  <c r="C100"/>
  <c r="F99"/>
  <c r="F98"/>
  <c r="F97"/>
  <c r="F96"/>
  <c r="F95"/>
  <c r="E99"/>
  <c r="E98"/>
  <c r="E97"/>
  <c r="E96"/>
  <c r="E95"/>
  <c r="D99"/>
  <c r="D98"/>
  <c r="D97"/>
  <c r="D96"/>
  <c r="C99"/>
  <c r="C97"/>
  <c r="C96"/>
  <c r="F94"/>
  <c r="F89" s="1"/>
  <c r="F93"/>
  <c r="F88" s="1"/>
  <c r="F92"/>
  <c r="F87" s="1"/>
  <c r="F91"/>
  <c r="F86" s="1"/>
  <c r="F90"/>
  <c r="F85" s="1"/>
  <c r="E94"/>
  <c r="E89" s="1"/>
  <c r="E93"/>
  <c r="E88" s="1"/>
  <c r="E92"/>
  <c r="E87" s="1"/>
  <c r="E91"/>
  <c r="E86" s="1"/>
  <c r="E90"/>
  <c r="E85" s="1"/>
  <c r="D94"/>
  <c r="D89" s="1"/>
  <c r="D93"/>
  <c r="D88" s="1"/>
  <c r="D92"/>
  <c r="D87" s="1"/>
  <c r="D91"/>
  <c r="D86" s="1"/>
  <c r="D90"/>
  <c r="C94"/>
  <c r="C89" s="1"/>
  <c r="C93"/>
  <c r="C92"/>
  <c r="C87" s="1"/>
  <c r="C91"/>
  <c r="C86" s="1"/>
  <c r="C90"/>
  <c r="F84"/>
  <c r="F79" s="1"/>
  <c r="F83"/>
  <c r="F78" s="1"/>
  <c r="F82"/>
  <c r="F77" s="1"/>
  <c r="F81"/>
  <c r="F76" s="1"/>
  <c r="F80"/>
  <c r="F75" s="1"/>
  <c r="E84"/>
  <c r="E79" s="1"/>
  <c r="E83"/>
  <c r="E78" s="1"/>
  <c r="E82"/>
  <c r="E77" s="1"/>
  <c r="E81"/>
  <c r="E76" s="1"/>
  <c r="E80"/>
  <c r="E75" s="1"/>
  <c r="C84"/>
  <c r="C79" s="1"/>
  <c r="C82"/>
  <c r="C77" s="1"/>
  <c r="C81"/>
  <c r="C76" s="1"/>
  <c r="D67"/>
  <c r="F74"/>
  <c r="F69" s="1"/>
  <c r="F73"/>
  <c r="F68" s="1"/>
  <c r="F72"/>
  <c r="F67" s="1"/>
  <c r="F71"/>
  <c r="F66" s="1"/>
  <c r="F70"/>
  <c r="F65" s="1"/>
  <c r="E74"/>
  <c r="E69" s="1"/>
  <c r="E73"/>
  <c r="E68" s="1"/>
  <c r="E72"/>
  <c r="E67" s="1"/>
  <c r="E71"/>
  <c r="E66" s="1"/>
  <c r="E70"/>
  <c r="E65" s="1"/>
  <c r="D74"/>
  <c r="D69" s="1"/>
  <c r="D73"/>
  <c r="D68" s="1"/>
  <c r="D71"/>
  <c r="D66" s="1"/>
  <c r="D70"/>
  <c r="D65" s="1"/>
  <c r="C74"/>
  <c r="C69" s="1"/>
  <c r="C73"/>
  <c r="C68" s="1"/>
  <c r="C72"/>
  <c r="C67" s="1"/>
  <c r="C71"/>
  <c r="C66" s="1"/>
  <c r="C70"/>
  <c r="C65" s="1"/>
  <c r="E103" i="8" l="1"/>
  <c r="E99" s="1"/>
  <c r="E95" s="1"/>
  <c r="E100"/>
  <c r="E96" s="1"/>
  <c r="F129" i="4"/>
  <c r="G129"/>
  <c r="H129"/>
  <c r="I129"/>
  <c r="F130"/>
  <c r="G130"/>
  <c r="H130"/>
  <c r="I130"/>
  <c r="F131"/>
  <c r="G131"/>
  <c r="H131"/>
  <c r="I131"/>
  <c r="F132"/>
  <c r="G132"/>
  <c r="H132"/>
  <c r="I132"/>
  <c r="E130"/>
  <c r="E131"/>
  <c r="E132"/>
  <c r="E129"/>
  <c r="F117"/>
  <c r="G117"/>
  <c r="H117"/>
  <c r="I117"/>
  <c r="F118"/>
  <c r="G118"/>
  <c r="H118"/>
  <c r="I118"/>
  <c r="F119"/>
  <c r="G119"/>
  <c r="H119"/>
  <c r="I119"/>
  <c r="F120"/>
  <c r="G120"/>
  <c r="H120"/>
  <c r="I120"/>
  <c r="E118"/>
  <c r="E119"/>
  <c r="E120"/>
  <c r="E117"/>
  <c r="F97"/>
  <c r="G97"/>
  <c r="H97"/>
  <c r="I97"/>
  <c r="F98"/>
  <c r="G98"/>
  <c r="H98"/>
  <c r="I98"/>
  <c r="F99"/>
  <c r="G99"/>
  <c r="H99"/>
  <c r="I99"/>
  <c r="F100"/>
  <c r="G100"/>
  <c r="H100"/>
  <c r="I100"/>
  <c r="E98"/>
  <c r="E99"/>
  <c r="E100"/>
  <c r="E97"/>
  <c r="F85"/>
  <c r="G85"/>
  <c r="H85"/>
  <c r="I85"/>
  <c r="F86"/>
  <c r="G86"/>
  <c r="H86"/>
  <c r="I86"/>
  <c r="F87"/>
  <c r="G87"/>
  <c r="H87"/>
  <c r="I87"/>
  <c r="F88"/>
  <c r="G88"/>
  <c r="H88"/>
  <c r="I88"/>
  <c r="E86"/>
  <c r="E87"/>
  <c r="E88"/>
  <c r="E85"/>
  <c r="F73"/>
  <c r="G73"/>
  <c r="I73"/>
  <c r="F74"/>
  <c r="G74"/>
  <c r="I74"/>
  <c r="F75"/>
  <c r="G75"/>
  <c r="H75"/>
  <c r="I75"/>
  <c r="F76"/>
  <c r="G76"/>
  <c r="H76"/>
  <c r="I76"/>
  <c r="E75"/>
  <c r="E76"/>
  <c r="F29"/>
  <c r="G29"/>
  <c r="I29"/>
  <c r="F31"/>
  <c r="G31"/>
  <c r="H31"/>
  <c r="I31"/>
  <c r="F32"/>
  <c r="G32"/>
  <c r="H32"/>
  <c r="I32"/>
  <c r="E31"/>
  <c r="E32"/>
  <c r="F9"/>
  <c r="G9"/>
  <c r="H9"/>
  <c r="I9"/>
  <c r="F10"/>
  <c r="G10"/>
  <c r="H10"/>
  <c r="I10"/>
  <c r="F11"/>
  <c r="G11"/>
  <c r="H11"/>
  <c r="I11"/>
  <c r="F12"/>
  <c r="G12"/>
  <c r="H12"/>
  <c r="I12"/>
  <c r="E10"/>
  <c r="E11"/>
  <c r="E12"/>
  <c r="E9"/>
  <c r="I118" i="8"/>
  <c r="H118"/>
  <c r="G118"/>
  <c r="F118"/>
  <c r="I117"/>
  <c r="H117"/>
  <c r="G117"/>
  <c r="F117"/>
  <c r="I116"/>
  <c r="H116"/>
  <c r="G116"/>
  <c r="F116"/>
  <c r="H87" l="1"/>
  <c r="H61" i="4" s="1"/>
  <c r="F88" i="8"/>
  <c r="F62" i="4" s="1"/>
  <c r="G88" i="8"/>
  <c r="G62" i="4" s="1"/>
  <c r="H88" i="8"/>
  <c r="H62" i="4" s="1"/>
  <c r="I88" i="8"/>
  <c r="I62" i="4" s="1"/>
  <c r="F89" i="8"/>
  <c r="F63" i="4" s="1"/>
  <c r="G89" i="8"/>
  <c r="G63" i="4" s="1"/>
  <c r="H89" i="8"/>
  <c r="H63" i="4" s="1"/>
  <c r="I89" i="8"/>
  <c r="I63" i="4" s="1"/>
  <c r="F90" i="8"/>
  <c r="F64" i="4" s="1"/>
  <c r="G90" i="8"/>
  <c r="G64" i="4" s="1"/>
  <c r="H90" i="8"/>
  <c r="H64" i="4" s="1"/>
  <c r="I90" i="8"/>
  <c r="I64" i="4" s="1"/>
  <c r="E93" i="8"/>
  <c r="E89" s="1"/>
  <c r="E94"/>
  <c r="E90" s="1"/>
  <c r="E64" i="4" s="1"/>
  <c r="E92" i="8"/>
  <c r="E88" s="1"/>
  <c r="F91"/>
  <c r="F87" s="1"/>
  <c r="F61" i="4" s="1"/>
  <c r="G91" i="8"/>
  <c r="G87" s="1"/>
  <c r="H91"/>
  <c r="I91"/>
  <c r="I87" s="1"/>
  <c r="D61" i="3"/>
  <c r="E61"/>
  <c r="F61"/>
  <c r="D62"/>
  <c r="E62"/>
  <c r="F62"/>
  <c r="D63"/>
  <c r="E63"/>
  <c r="F63"/>
  <c r="D64"/>
  <c r="E64"/>
  <c r="F64"/>
  <c r="D31"/>
  <c r="E31"/>
  <c r="F31"/>
  <c r="D32"/>
  <c r="E32"/>
  <c r="F32"/>
  <c r="D34"/>
  <c r="E34"/>
  <c r="F34"/>
  <c r="D19"/>
  <c r="E19"/>
  <c r="F19"/>
  <c r="E21"/>
  <c r="F21"/>
  <c r="D22"/>
  <c r="E22"/>
  <c r="F22"/>
  <c r="D24"/>
  <c r="E24"/>
  <c r="F24"/>
  <c r="E26"/>
  <c r="F26"/>
  <c r="E27"/>
  <c r="F27"/>
  <c r="E29"/>
  <c r="F29"/>
  <c r="D149"/>
  <c r="E149"/>
  <c r="F149"/>
  <c r="C159"/>
  <c r="C64" s="1"/>
  <c r="C158"/>
  <c r="C63" s="1"/>
  <c r="C157"/>
  <c r="C62" s="1"/>
  <c r="C156"/>
  <c r="C61" s="1"/>
  <c r="F155"/>
  <c r="F60" s="1"/>
  <c r="E155"/>
  <c r="E60" s="1"/>
  <c r="D155"/>
  <c r="D60" s="1"/>
  <c r="C155"/>
  <c r="C60" s="1"/>
  <c r="C164"/>
  <c r="C19" s="1"/>
  <c r="F163"/>
  <c r="F18" s="1"/>
  <c r="E163"/>
  <c r="E18" s="1"/>
  <c r="D163"/>
  <c r="D18" s="1"/>
  <c r="F162"/>
  <c r="F17" s="1"/>
  <c r="E162"/>
  <c r="E17" s="1"/>
  <c r="D162"/>
  <c r="D17" s="1"/>
  <c r="F161"/>
  <c r="F16" s="1"/>
  <c r="E161"/>
  <c r="E16" s="1"/>
  <c r="D161"/>
  <c r="D16" s="1"/>
  <c r="F160"/>
  <c r="F15" s="1"/>
  <c r="E160"/>
  <c r="E15" s="1"/>
  <c r="D160"/>
  <c r="D15" s="1"/>
  <c r="C154"/>
  <c r="C149" s="1"/>
  <c r="F153"/>
  <c r="F148" s="1"/>
  <c r="E153"/>
  <c r="E148" s="1"/>
  <c r="D153"/>
  <c r="D148" s="1"/>
  <c r="C153"/>
  <c r="C152"/>
  <c r="F151"/>
  <c r="F146" s="1"/>
  <c r="E151"/>
  <c r="E146" s="1"/>
  <c r="D151"/>
  <c r="D146" s="1"/>
  <c r="F150"/>
  <c r="F145" s="1"/>
  <c r="E150"/>
  <c r="E145" s="1"/>
  <c r="D150"/>
  <c r="D145" s="1"/>
  <c r="H162" i="4"/>
  <c r="H158" s="1"/>
  <c r="H163"/>
  <c r="H164"/>
  <c r="H160" s="1"/>
  <c r="H159"/>
  <c r="F252" i="8"/>
  <c r="F146" i="4" s="1"/>
  <c r="G252" i="8"/>
  <c r="G146" i="4" s="1"/>
  <c r="I252" i="8"/>
  <c r="I146" i="4" s="1"/>
  <c r="F253" i="8"/>
  <c r="F147" i="4" s="1"/>
  <c r="G253" i="8"/>
  <c r="G147" i="4" s="1"/>
  <c r="I253" i="8"/>
  <c r="I147" i="4" s="1"/>
  <c r="F254" i="8"/>
  <c r="F148" i="4" s="1"/>
  <c r="G254" i="8"/>
  <c r="G148" i="4" s="1"/>
  <c r="I254" i="8"/>
  <c r="I148" i="4" s="1"/>
  <c r="I310" i="8"/>
  <c r="I164" i="4" s="1"/>
  <c r="I160" s="1"/>
  <c r="G310" i="8"/>
  <c r="G164" i="4" s="1"/>
  <c r="G160" s="1"/>
  <c r="F310" i="8"/>
  <c r="F164" i="4" s="1"/>
  <c r="F160" s="1"/>
  <c r="I309" i="8"/>
  <c r="I163" i="4" s="1"/>
  <c r="I159" s="1"/>
  <c r="G309" i="8"/>
  <c r="G163" i="4" s="1"/>
  <c r="G159" s="1"/>
  <c r="F309" i="8"/>
  <c r="F163" i="4" s="1"/>
  <c r="F159" s="1"/>
  <c r="I308" i="8"/>
  <c r="I162" i="4" s="1"/>
  <c r="I158" s="1"/>
  <c r="G308" i="8"/>
  <c r="G162" i="4" s="1"/>
  <c r="G158" s="1"/>
  <c r="F308" i="8"/>
  <c r="F162" i="4" s="1"/>
  <c r="F158" s="1"/>
  <c r="I307" i="8"/>
  <c r="I161" i="4" s="1"/>
  <c r="I157" s="1"/>
  <c r="H307" i="8"/>
  <c r="H161" i="4" s="1"/>
  <c r="H157" s="1"/>
  <c r="G307" i="8"/>
  <c r="G161" i="4" s="1"/>
  <c r="G157" s="1"/>
  <c r="I306" i="8"/>
  <c r="H306"/>
  <c r="F306"/>
  <c r="H305"/>
  <c r="G305"/>
  <c r="F305"/>
  <c r="I304"/>
  <c r="H304"/>
  <c r="F304"/>
  <c r="H303"/>
  <c r="E302"/>
  <c r="E301"/>
  <c r="E300"/>
  <c r="E299" s="1"/>
  <c r="I299"/>
  <c r="H299"/>
  <c r="G299"/>
  <c r="F299"/>
  <c r="E298"/>
  <c r="E297"/>
  <c r="E296"/>
  <c r="E295" s="1"/>
  <c r="I295"/>
  <c r="H295"/>
  <c r="G295"/>
  <c r="F295"/>
  <c r="E294"/>
  <c r="E293"/>
  <c r="E292"/>
  <c r="E291" s="1"/>
  <c r="I291"/>
  <c r="H291"/>
  <c r="G291"/>
  <c r="F291"/>
  <c r="E290"/>
  <c r="E289"/>
  <c r="E288"/>
  <c r="E287" s="1"/>
  <c r="I287"/>
  <c r="H287"/>
  <c r="G287"/>
  <c r="F287"/>
  <c r="F286"/>
  <c r="E286" s="1"/>
  <c r="F285"/>
  <c r="E285" s="1"/>
  <c r="F284"/>
  <c r="E284" s="1"/>
  <c r="I283"/>
  <c r="H283"/>
  <c r="G283"/>
  <c r="F282"/>
  <c r="E282" s="1"/>
  <c r="F281"/>
  <c r="E281" s="1"/>
  <c r="F280"/>
  <c r="E280" s="1"/>
  <c r="I279"/>
  <c r="H279"/>
  <c r="G279"/>
  <c r="E278"/>
  <c r="E277"/>
  <c r="E276"/>
  <c r="E275" s="1"/>
  <c r="I275"/>
  <c r="H275"/>
  <c r="H271" s="1"/>
  <c r="G275"/>
  <c r="F275"/>
  <c r="I274"/>
  <c r="I156" i="4" s="1"/>
  <c r="I152" s="1"/>
  <c r="H274" i="8"/>
  <c r="H156" i="4" s="1"/>
  <c r="H152" s="1"/>
  <c r="G274" i="8"/>
  <c r="G156" i="4" s="1"/>
  <c r="G152" s="1"/>
  <c r="I273" i="8"/>
  <c r="I155" i="4" s="1"/>
  <c r="I151" s="1"/>
  <c r="H273" i="8"/>
  <c r="H155" i="4" s="1"/>
  <c r="H151" s="1"/>
  <c r="G273" i="8"/>
  <c r="G155" i="4" s="1"/>
  <c r="G151" s="1"/>
  <c r="I272" i="8"/>
  <c r="I154" i="4" s="1"/>
  <c r="I150" s="1"/>
  <c r="H272" i="8"/>
  <c r="H154" i="4" s="1"/>
  <c r="H150" s="1"/>
  <c r="G272" i="8"/>
  <c r="G154" i="4" s="1"/>
  <c r="G150" s="1"/>
  <c r="I271" i="8"/>
  <c r="I153" i="4" s="1"/>
  <c r="I149" s="1"/>
  <c r="G271" i="8"/>
  <c r="G153" i="4" s="1"/>
  <c r="G149" s="1"/>
  <c r="I270" i="8"/>
  <c r="H270"/>
  <c r="G270"/>
  <c r="I269"/>
  <c r="H269"/>
  <c r="G269"/>
  <c r="I268"/>
  <c r="H268"/>
  <c r="G268"/>
  <c r="I267"/>
  <c r="G267"/>
  <c r="E266"/>
  <c r="E265"/>
  <c r="E264"/>
  <c r="E263" s="1"/>
  <c r="I263"/>
  <c r="H263"/>
  <c r="G263"/>
  <c r="F263"/>
  <c r="E262"/>
  <c r="E261"/>
  <c r="E260"/>
  <c r="E259" s="1"/>
  <c r="I259"/>
  <c r="H259"/>
  <c r="G259"/>
  <c r="F259"/>
  <c r="H258"/>
  <c r="H254" s="1"/>
  <c r="H148" i="4" s="1"/>
  <c r="H257" i="8"/>
  <c r="H253" s="1"/>
  <c r="H147" i="4" s="1"/>
  <c r="H256" i="8"/>
  <c r="H252" s="1"/>
  <c r="H146" i="4" s="1"/>
  <c r="I255" i="8"/>
  <c r="I251" s="1"/>
  <c r="I145" i="4" s="1"/>
  <c r="G255" i="8"/>
  <c r="G251" s="1"/>
  <c r="G145" i="4" s="1"/>
  <c r="F255" i="8"/>
  <c r="H246"/>
  <c r="E246" s="1"/>
  <c r="H245"/>
  <c r="E245" s="1"/>
  <c r="H244"/>
  <c r="E244" s="1"/>
  <c r="I243"/>
  <c r="G243"/>
  <c r="F243"/>
  <c r="C151" i="3" l="1"/>
  <c r="C161"/>
  <c r="C162"/>
  <c r="C17" s="1"/>
  <c r="C163"/>
  <c r="C18" s="1"/>
  <c r="F147"/>
  <c r="D147"/>
  <c r="E147"/>
  <c r="H153" i="4"/>
  <c r="H149" s="1"/>
  <c r="H267" i="8"/>
  <c r="E279"/>
  <c r="E271" s="1"/>
  <c r="F251"/>
  <c r="F145" i="4" s="1"/>
  <c r="H255" i="8"/>
  <c r="H251" s="1"/>
  <c r="H145" i="4" s="1"/>
  <c r="E256" i="8"/>
  <c r="E257"/>
  <c r="E253" s="1"/>
  <c r="E147" i="4" s="1"/>
  <c r="E258" i="8"/>
  <c r="E254" s="1"/>
  <c r="E148" i="4" s="1"/>
  <c r="F272" i="8"/>
  <c r="F273"/>
  <c r="F274"/>
  <c r="F279"/>
  <c r="F271" s="1"/>
  <c r="F283"/>
  <c r="G303"/>
  <c r="I303"/>
  <c r="G304"/>
  <c r="I305"/>
  <c r="G306"/>
  <c r="I61" i="4"/>
  <c r="I83" i="8"/>
  <c r="I57" i="4" s="1"/>
  <c r="G61"/>
  <c r="G83" i="8"/>
  <c r="G57" i="4" s="1"/>
  <c r="E62"/>
  <c r="E84" i="8"/>
  <c r="E58" i="4" s="1"/>
  <c r="E63"/>
  <c r="E85" i="8"/>
  <c r="E59" i="4" s="1"/>
  <c r="H243" i="8"/>
  <c r="E86"/>
  <c r="E60" i="4" s="1"/>
  <c r="H86" i="8"/>
  <c r="H60" i="4" s="1"/>
  <c r="F86" i="8"/>
  <c r="F60" i="4" s="1"/>
  <c r="H85" i="8"/>
  <c r="H59" i="4" s="1"/>
  <c r="F85" i="8"/>
  <c r="F59" i="4" s="1"/>
  <c r="H84" i="8"/>
  <c r="H58" i="4" s="1"/>
  <c r="F84" i="8"/>
  <c r="F58" i="4" s="1"/>
  <c r="H83" i="8"/>
  <c r="H57" i="4" s="1"/>
  <c r="F83" i="8"/>
  <c r="F57" i="4" s="1"/>
  <c r="I86" i="8"/>
  <c r="I60" i="4" s="1"/>
  <c r="G86" i="8"/>
  <c r="G60" i="4" s="1"/>
  <c r="I85" i="8"/>
  <c r="I59" i="4" s="1"/>
  <c r="G85" i="8"/>
  <c r="G59" i="4" s="1"/>
  <c r="I84" i="8"/>
  <c r="I58" i="4" s="1"/>
  <c r="G84" i="8"/>
  <c r="G58" i="4" s="1"/>
  <c r="E91" i="8"/>
  <c r="E87" s="1"/>
  <c r="E274"/>
  <c r="F307"/>
  <c r="E308"/>
  <c r="E309"/>
  <c r="E310"/>
  <c r="E243"/>
  <c r="E273"/>
  <c r="E252"/>
  <c r="E146" i="4" s="1"/>
  <c r="E283" i="8"/>
  <c r="E272"/>
  <c r="C146" i="3" l="1"/>
  <c r="C150"/>
  <c r="C145" s="1"/>
  <c r="C147"/>
  <c r="C16"/>
  <c r="C160"/>
  <c r="C15" s="1"/>
  <c r="C148"/>
  <c r="F153" i="4"/>
  <c r="F149" s="1"/>
  <c r="F267" i="8"/>
  <c r="F156" i="4"/>
  <c r="F152" s="1"/>
  <c r="F270" i="8"/>
  <c r="F154" i="4"/>
  <c r="F150" s="1"/>
  <c r="F268" i="8"/>
  <c r="F155" i="4"/>
  <c r="F151" s="1"/>
  <c r="F269" i="8"/>
  <c r="E255"/>
  <c r="E251" s="1"/>
  <c r="E145" i="4" s="1"/>
  <c r="E61"/>
  <c r="E83" i="8"/>
  <c r="E57" i="4" s="1"/>
  <c r="E267" i="8"/>
  <c r="E153" i="4"/>
  <c r="E149" s="1"/>
  <c r="E269" i="8"/>
  <c r="E155" i="4"/>
  <c r="E151" s="1"/>
  <c r="E164"/>
  <c r="E160" s="1"/>
  <c r="E306" i="8"/>
  <c r="E307"/>
  <c r="E162" i="4"/>
  <c r="E158" s="1"/>
  <c r="E304" i="8"/>
  <c r="E270"/>
  <c r="E156" i="4"/>
  <c r="E152" s="1"/>
  <c r="E268" i="8"/>
  <c r="E154" i="4"/>
  <c r="E150" s="1"/>
  <c r="E163"/>
  <c r="E159" s="1"/>
  <c r="E305" i="8"/>
  <c r="F161" i="4"/>
  <c r="F157" s="1"/>
  <c r="F303" i="8"/>
  <c r="E161" i="4" l="1"/>
  <c r="E157" s="1"/>
  <c r="E303" i="8"/>
  <c r="F192" l="1"/>
  <c r="G192"/>
  <c r="H192"/>
  <c r="I192"/>
  <c r="F193"/>
  <c r="G193"/>
  <c r="H193"/>
  <c r="I193"/>
  <c r="F194"/>
  <c r="G194"/>
  <c r="H194"/>
  <c r="I194"/>
  <c r="E214"/>
  <c r="E213"/>
  <c r="E212"/>
  <c r="I211"/>
  <c r="H211"/>
  <c r="G211"/>
  <c r="F211"/>
  <c r="F164"/>
  <c r="G164"/>
  <c r="H164"/>
  <c r="I164"/>
  <c r="F165"/>
  <c r="G165"/>
  <c r="H165"/>
  <c r="I165"/>
  <c r="F166"/>
  <c r="G166"/>
  <c r="H166"/>
  <c r="I166"/>
  <c r="E138"/>
  <c r="E137"/>
  <c r="E136"/>
  <c r="E135" s="1"/>
  <c r="I135"/>
  <c r="H135"/>
  <c r="G135"/>
  <c r="F135"/>
  <c r="E134"/>
  <c r="E133"/>
  <c r="E132"/>
  <c r="E131" s="1"/>
  <c r="I131"/>
  <c r="H131"/>
  <c r="G131"/>
  <c r="F131"/>
  <c r="E130"/>
  <c r="E129"/>
  <c r="E128"/>
  <c r="I127"/>
  <c r="H127"/>
  <c r="C98" i="3" s="1"/>
  <c r="C88" s="1"/>
  <c r="G127" i="8"/>
  <c r="F127"/>
  <c r="E126"/>
  <c r="E125"/>
  <c r="E124"/>
  <c r="E123" s="1"/>
  <c r="I123"/>
  <c r="H123"/>
  <c r="G123"/>
  <c r="F123"/>
  <c r="E122"/>
  <c r="E118" s="1"/>
  <c r="E121"/>
  <c r="E117" s="1"/>
  <c r="E120"/>
  <c r="E116" s="1"/>
  <c r="I119"/>
  <c r="I115" s="1"/>
  <c r="H119"/>
  <c r="H115" s="1"/>
  <c r="G119"/>
  <c r="G115" s="1"/>
  <c r="F119"/>
  <c r="F115" s="1"/>
  <c r="E127" l="1"/>
  <c r="C95" i="3" s="1"/>
  <c r="C85" s="1"/>
  <c r="D95"/>
  <c r="D85" s="1"/>
  <c r="E119" i="8"/>
  <c r="E115" s="1"/>
  <c r="E211"/>
  <c r="F142" i="4"/>
  <c r="G142"/>
  <c r="I142"/>
  <c r="F143"/>
  <c r="G143"/>
  <c r="I143"/>
  <c r="F144"/>
  <c r="G144"/>
  <c r="I144"/>
  <c r="D56" i="3" l="1"/>
  <c r="E56"/>
  <c r="F56"/>
  <c r="D57"/>
  <c r="E57"/>
  <c r="F57"/>
  <c r="D59"/>
  <c r="E59"/>
  <c r="F59"/>
  <c r="E11"/>
  <c r="F11"/>
  <c r="E12"/>
  <c r="F12"/>
  <c r="E14"/>
  <c r="F14"/>
  <c r="D51"/>
  <c r="E51"/>
  <c r="F51"/>
  <c r="D52"/>
  <c r="E52"/>
  <c r="F52"/>
  <c r="D54"/>
  <c r="E54"/>
  <c r="F54"/>
  <c r="D46"/>
  <c r="E46"/>
  <c r="F46"/>
  <c r="D47"/>
  <c r="E47"/>
  <c r="F47"/>
  <c r="D49"/>
  <c r="E49"/>
  <c r="F49"/>
  <c r="D41"/>
  <c r="E41"/>
  <c r="F41"/>
  <c r="D42"/>
  <c r="E42"/>
  <c r="F42"/>
  <c r="D44"/>
  <c r="E44"/>
  <c r="F44"/>
  <c r="D36"/>
  <c r="E36"/>
  <c r="F36"/>
  <c r="D37"/>
  <c r="E37"/>
  <c r="F37"/>
  <c r="D39"/>
  <c r="E39"/>
  <c r="F39"/>
  <c r="C56"/>
  <c r="F143"/>
  <c r="F138" s="1"/>
  <c r="E143"/>
  <c r="E138" s="1"/>
  <c r="C47"/>
  <c r="C49"/>
  <c r="C46"/>
  <c r="F45"/>
  <c r="E45"/>
  <c r="C42"/>
  <c r="C44"/>
  <c r="C41"/>
  <c r="F40"/>
  <c r="E40"/>
  <c r="C37"/>
  <c r="C39"/>
  <c r="C36"/>
  <c r="F35"/>
  <c r="E35"/>
  <c r="D35"/>
  <c r="C32"/>
  <c r="C34"/>
  <c r="C31"/>
  <c r="D33"/>
  <c r="H250" i="8"/>
  <c r="H248"/>
  <c r="I141" i="4"/>
  <c r="G141"/>
  <c r="F141"/>
  <c r="I250" i="8"/>
  <c r="G250"/>
  <c r="F250"/>
  <c r="I249"/>
  <c r="H249"/>
  <c r="G249"/>
  <c r="F249"/>
  <c r="I248"/>
  <c r="G248"/>
  <c r="F248"/>
  <c r="I247"/>
  <c r="F247"/>
  <c r="E241"/>
  <c r="I239"/>
  <c r="G239"/>
  <c r="I242"/>
  <c r="H242"/>
  <c r="H238" s="1"/>
  <c r="G242"/>
  <c r="F242"/>
  <c r="E242"/>
  <c r="I241"/>
  <c r="I237" s="1"/>
  <c r="H241"/>
  <c r="G241"/>
  <c r="F241"/>
  <c r="I240"/>
  <c r="H240"/>
  <c r="G240"/>
  <c r="F240"/>
  <c r="E240"/>
  <c r="H239"/>
  <c r="F239"/>
  <c r="F238"/>
  <c r="G237"/>
  <c r="H236"/>
  <c r="F236"/>
  <c r="F9" i="3" l="1"/>
  <c r="E9"/>
  <c r="C29"/>
  <c r="C24"/>
  <c r="C26"/>
  <c r="C27"/>
  <c r="C22"/>
  <c r="E28"/>
  <c r="E33"/>
  <c r="F28"/>
  <c r="F30"/>
  <c r="F33"/>
  <c r="F138" i="4"/>
  <c r="F134" s="1"/>
  <c r="F232" i="8"/>
  <c r="G233"/>
  <c r="G139" i="4"/>
  <c r="F140"/>
  <c r="F136" s="1"/>
  <c r="F234" i="8"/>
  <c r="G135" i="4"/>
  <c r="H138"/>
  <c r="H134" s="1"/>
  <c r="H232" i="8"/>
  <c r="I233"/>
  <c r="I139" i="4"/>
  <c r="I135" s="1"/>
  <c r="H140"/>
  <c r="H136" s="1"/>
  <c r="H234" i="8"/>
  <c r="G235"/>
  <c r="I235"/>
  <c r="E237"/>
  <c r="F235"/>
  <c r="H235"/>
  <c r="E236"/>
  <c r="G236"/>
  <c r="I236"/>
  <c r="F237"/>
  <c r="H237"/>
  <c r="E238"/>
  <c r="G238"/>
  <c r="I238"/>
  <c r="E239"/>
  <c r="G247"/>
  <c r="C33" i="3"/>
  <c r="C43"/>
  <c r="C45"/>
  <c r="E235" i="8"/>
  <c r="H143" i="4"/>
  <c r="H142"/>
  <c r="E144"/>
  <c r="H144"/>
  <c r="C59" i="3"/>
  <c r="C57"/>
  <c r="E58"/>
  <c r="F58"/>
  <c r="D58"/>
  <c r="E55"/>
  <c r="C52"/>
  <c r="C54"/>
  <c r="C51"/>
  <c r="E53"/>
  <c r="F53"/>
  <c r="D53"/>
  <c r="E48"/>
  <c r="C48"/>
  <c r="F48"/>
  <c r="D48"/>
  <c r="E38"/>
  <c r="E43"/>
  <c r="F38"/>
  <c r="D38"/>
  <c r="F43"/>
  <c r="D43"/>
  <c r="D55"/>
  <c r="E140"/>
  <c r="E135" s="1"/>
  <c r="F140"/>
  <c r="F135" s="1"/>
  <c r="D45"/>
  <c r="D40"/>
  <c r="D30"/>
  <c r="E250" i="8"/>
  <c r="C12" i="3" l="1"/>
  <c r="C14"/>
  <c r="C9" s="1"/>
  <c r="F25"/>
  <c r="E30"/>
  <c r="E25"/>
  <c r="G234" i="8"/>
  <c r="G140" i="4"/>
  <c r="G136" s="1"/>
  <c r="H139"/>
  <c r="H135" s="1"/>
  <c r="H233" i="8"/>
  <c r="I232"/>
  <c r="I138" i="4"/>
  <c r="I134" s="1"/>
  <c r="E138"/>
  <c r="E134" s="1"/>
  <c r="F137"/>
  <c r="F133" s="1"/>
  <c r="F231" i="8"/>
  <c r="E137" i="4"/>
  <c r="E133" s="1"/>
  <c r="I234" i="8"/>
  <c r="I140" i="4"/>
  <c r="I136" s="1"/>
  <c r="E140"/>
  <c r="E136" s="1"/>
  <c r="E234" i="8"/>
  <c r="F139" i="4"/>
  <c r="F135" s="1"/>
  <c r="F233" i="8"/>
  <c r="G232"/>
  <c r="G138" i="4"/>
  <c r="G134" s="1"/>
  <c r="H137"/>
  <c r="H133" s="1"/>
  <c r="E139"/>
  <c r="E135" s="1"/>
  <c r="I231" i="8"/>
  <c r="I137" i="4"/>
  <c r="I133" s="1"/>
  <c r="G231" i="8"/>
  <c r="G137" i="4"/>
  <c r="G133" s="1"/>
  <c r="C40" i="3"/>
  <c r="E249" i="8"/>
  <c r="E233" s="1"/>
  <c r="E143" i="4"/>
  <c r="E248" i="8"/>
  <c r="E232" s="1"/>
  <c r="E142" i="4"/>
  <c r="E247" i="8"/>
  <c r="E231" s="1"/>
  <c r="E141" i="4"/>
  <c r="H247" i="8"/>
  <c r="H231" s="1"/>
  <c r="H141" i="4"/>
  <c r="C30" i="3"/>
  <c r="C58"/>
  <c r="F55"/>
  <c r="F50"/>
  <c r="E50"/>
  <c r="D50"/>
  <c r="C53"/>
  <c r="C35"/>
  <c r="C38"/>
  <c r="F224" i="8"/>
  <c r="F126" i="4" s="1"/>
  <c r="F122" s="1"/>
  <c r="G224" i="8"/>
  <c r="G126" i="4" s="1"/>
  <c r="G122" s="1"/>
  <c r="H224" i="8"/>
  <c r="H126" i="4" s="1"/>
  <c r="H122" s="1"/>
  <c r="I224" i="8"/>
  <c r="I126" i="4" s="1"/>
  <c r="I122" s="1"/>
  <c r="F225" i="8"/>
  <c r="F127" i="4" s="1"/>
  <c r="F123" s="1"/>
  <c r="G225" i="8"/>
  <c r="G127" i="4" s="1"/>
  <c r="G123" s="1"/>
  <c r="H225" i="8"/>
  <c r="H127" i="4" s="1"/>
  <c r="H123" s="1"/>
  <c r="I225" i="8"/>
  <c r="I127" i="4" s="1"/>
  <c r="I123" s="1"/>
  <c r="F226" i="8"/>
  <c r="F128" i="4" s="1"/>
  <c r="F124" s="1"/>
  <c r="G226" i="8"/>
  <c r="G128" i="4" s="1"/>
  <c r="G124" s="1"/>
  <c r="H226" i="8"/>
  <c r="H128" i="4" s="1"/>
  <c r="H124" s="1"/>
  <c r="I226" i="8"/>
  <c r="I128" i="4" s="1"/>
  <c r="I124" s="1"/>
  <c r="E230" i="8"/>
  <c r="E229"/>
  <c r="E225" s="1"/>
  <c r="E228"/>
  <c r="I227"/>
  <c r="I223" s="1"/>
  <c r="H227"/>
  <c r="G227"/>
  <c r="G223" s="1"/>
  <c r="F227"/>
  <c r="F223" s="1"/>
  <c r="I222"/>
  <c r="I218" s="1"/>
  <c r="H222"/>
  <c r="H218" s="1"/>
  <c r="G222"/>
  <c r="G218" s="1"/>
  <c r="F222"/>
  <c r="F218" s="1"/>
  <c r="I221"/>
  <c r="I217" s="1"/>
  <c r="H221"/>
  <c r="H217" s="1"/>
  <c r="G221"/>
  <c r="G217" s="1"/>
  <c r="F221"/>
  <c r="F217" s="1"/>
  <c r="I220"/>
  <c r="I216" s="1"/>
  <c r="H220"/>
  <c r="H216" s="1"/>
  <c r="G220"/>
  <c r="G216" s="1"/>
  <c r="F220"/>
  <c r="F216" s="1"/>
  <c r="F114" i="4"/>
  <c r="F110" s="1"/>
  <c r="G114"/>
  <c r="G110" s="1"/>
  <c r="H114"/>
  <c r="H110" s="1"/>
  <c r="I114"/>
  <c r="I110" s="1"/>
  <c r="F115"/>
  <c r="F111" s="1"/>
  <c r="G115"/>
  <c r="G111" s="1"/>
  <c r="H115"/>
  <c r="H111" s="1"/>
  <c r="I115"/>
  <c r="I111" s="1"/>
  <c r="F116"/>
  <c r="F112" s="1"/>
  <c r="G116"/>
  <c r="G112" s="1"/>
  <c r="H116"/>
  <c r="H112" s="1"/>
  <c r="I116"/>
  <c r="I112" s="1"/>
  <c r="E210" i="8"/>
  <c r="E209"/>
  <c r="E208"/>
  <c r="I207"/>
  <c r="H207"/>
  <c r="G207"/>
  <c r="F207"/>
  <c r="E206"/>
  <c r="E205"/>
  <c r="E204"/>
  <c r="I203"/>
  <c r="H203"/>
  <c r="G203"/>
  <c r="F203"/>
  <c r="E202"/>
  <c r="E201"/>
  <c r="E200"/>
  <c r="I199"/>
  <c r="H199"/>
  <c r="G199"/>
  <c r="F199"/>
  <c r="E198"/>
  <c r="E194" s="1"/>
  <c r="E197"/>
  <c r="E196"/>
  <c r="E192" s="1"/>
  <c r="I195"/>
  <c r="H195"/>
  <c r="H191" s="1"/>
  <c r="G195"/>
  <c r="F195"/>
  <c r="F191" s="1"/>
  <c r="H190"/>
  <c r="I190"/>
  <c r="G190"/>
  <c r="I189"/>
  <c r="G189"/>
  <c r="I188"/>
  <c r="G188"/>
  <c r="F106" i="4"/>
  <c r="F102" s="1"/>
  <c r="G106"/>
  <c r="G102" s="1"/>
  <c r="H106"/>
  <c r="H102" s="1"/>
  <c r="I106"/>
  <c r="I102" s="1"/>
  <c r="F107"/>
  <c r="F103" s="1"/>
  <c r="G107"/>
  <c r="G103" s="1"/>
  <c r="H107"/>
  <c r="H103" s="1"/>
  <c r="I107"/>
  <c r="I103" s="1"/>
  <c r="F108"/>
  <c r="F104" s="1"/>
  <c r="G108"/>
  <c r="G104" s="1"/>
  <c r="H108"/>
  <c r="H104" s="1"/>
  <c r="I108"/>
  <c r="I104" s="1"/>
  <c r="E186" i="8"/>
  <c r="E185"/>
  <c r="E184"/>
  <c r="I183"/>
  <c r="H183"/>
  <c r="G183"/>
  <c r="F183"/>
  <c r="E182"/>
  <c r="E181"/>
  <c r="E180"/>
  <c r="I179"/>
  <c r="H179"/>
  <c r="G179"/>
  <c r="F179"/>
  <c r="E178"/>
  <c r="E177"/>
  <c r="E176"/>
  <c r="I175"/>
  <c r="H175"/>
  <c r="G175"/>
  <c r="F175"/>
  <c r="E174"/>
  <c r="E173"/>
  <c r="E172"/>
  <c r="I171"/>
  <c r="H171"/>
  <c r="G171"/>
  <c r="F171"/>
  <c r="E170"/>
  <c r="E166" s="1"/>
  <c r="E169"/>
  <c r="E168"/>
  <c r="E164" s="1"/>
  <c r="I167"/>
  <c r="H167"/>
  <c r="H163" s="1"/>
  <c r="G167"/>
  <c r="F167"/>
  <c r="F163" s="1"/>
  <c r="I162"/>
  <c r="G162"/>
  <c r="G158" s="1"/>
  <c r="I161"/>
  <c r="G161"/>
  <c r="G157" s="1"/>
  <c r="I160"/>
  <c r="G160"/>
  <c r="G156" s="1"/>
  <c r="F148"/>
  <c r="G148"/>
  <c r="H148"/>
  <c r="I148"/>
  <c r="F149"/>
  <c r="G149"/>
  <c r="H149"/>
  <c r="I149"/>
  <c r="F150"/>
  <c r="G150"/>
  <c r="H150"/>
  <c r="I150"/>
  <c r="E154"/>
  <c r="E153"/>
  <c r="E149" s="1"/>
  <c r="E152"/>
  <c r="E148" s="1"/>
  <c r="I151"/>
  <c r="I147" s="1"/>
  <c r="H151"/>
  <c r="H147" s="1"/>
  <c r="G151"/>
  <c r="G147" s="1"/>
  <c r="F151"/>
  <c r="F147" s="1"/>
  <c r="I84" i="4"/>
  <c r="I80" s="1"/>
  <c r="H84"/>
  <c r="H80" s="1"/>
  <c r="G84"/>
  <c r="G80" s="1"/>
  <c r="F84"/>
  <c r="F80" s="1"/>
  <c r="E84"/>
  <c r="E80" s="1"/>
  <c r="I83"/>
  <c r="I79" s="1"/>
  <c r="H83"/>
  <c r="H79" s="1"/>
  <c r="G83"/>
  <c r="G79" s="1"/>
  <c r="F83"/>
  <c r="F79" s="1"/>
  <c r="E83"/>
  <c r="E79" s="1"/>
  <c r="I82"/>
  <c r="I78" s="1"/>
  <c r="H82"/>
  <c r="H78" s="1"/>
  <c r="G82"/>
  <c r="G78" s="1"/>
  <c r="F82"/>
  <c r="F78" s="1"/>
  <c r="E82"/>
  <c r="E78" s="1"/>
  <c r="I81"/>
  <c r="I77" s="1"/>
  <c r="H81"/>
  <c r="H77" s="1"/>
  <c r="G81"/>
  <c r="G77" s="1"/>
  <c r="F81"/>
  <c r="F77" s="1"/>
  <c r="E81"/>
  <c r="E77" s="1"/>
  <c r="I114" i="8"/>
  <c r="I110" s="1"/>
  <c r="H114"/>
  <c r="H110" s="1"/>
  <c r="G114"/>
  <c r="G110" s="1"/>
  <c r="F114"/>
  <c r="F110" s="1"/>
  <c r="E114"/>
  <c r="I113"/>
  <c r="H113"/>
  <c r="H109" s="1"/>
  <c r="G113"/>
  <c r="F113"/>
  <c r="F109" s="1"/>
  <c r="E113"/>
  <c r="E109" s="1"/>
  <c r="I112"/>
  <c r="I108" s="1"/>
  <c r="H112"/>
  <c r="G112"/>
  <c r="G108" s="1"/>
  <c r="F112"/>
  <c r="E112"/>
  <c r="E108" s="1"/>
  <c r="E74" i="4" s="1"/>
  <c r="H111" i="8"/>
  <c r="F111"/>
  <c r="F107" s="1"/>
  <c r="E110"/>
  <c r="I109"/>
  <c r="G109"/>
  <c r="H108"/>
  <c r="H74" i="4" s="1"/>
  <c r="F108" i="8"/>
  <c r="H107"/>
  <c r="H73" i="4" s="1"/>
  <c r="I156" i="8" l="1"/>
  <c r="I157"/>
  <c r="I158"/>
  <c r="G163"/>
  <c r="I163"/>
  <c r="E165"/>
  <c r="G191"/>
  <c r="I191"/>
  <c r="E193"/>
  <c r="F160"/>
  <c r="H160"/>
  <c r="F161"/>
  <c r="H161"/>
  <c r="F162"/>
  <c r="H162"/>
  <c r="H158" s="1"/>
  <c r="F133" i="3" s="1"/>
  <c r="E107" i="4"/>
  <c r="E103" s="1"/>
  <c r="F188" i="8"/>
  <c r="H188"/>
  <c r="F189"/>
  <c r="H189"/>
  <c r="F190"/>
  <c r="F113" i="4"/>
  <c r="F109" s="1"/>
  <c r="H113"/>
  <c r="H109" s="1"/>
  <c r="E195" i="8"/>
  <c r="E116" i="4"/>
  <c r="E112" s="1"/>
  <c r="G159" i="8"/>
  <c r="G105" i="4"/>
  <c r="G101" s="1"/>
  <c r="E161" i="8"/>
  <c r="G143"/>
  <c r="G139" s="1"/>
  <c r="G93" i="4"/>
  <c r="G89" s="1"/>
  <c r="I143" i="8"/>
  <c r="I139" s="1"/>
  <c r="I93" i="4"/>
  <c r="I89" s="1"/>
  <c r="E145" i="8"/>
  <c r="E141" s="1"/>
  <c r="E95" i="4"/>
  <c r="E91" s="1"/>
  <c r="I146" i="8"/>
  <c r="I142" s="1"/>
  <c r="I96" i="4"/>
  <c r="I92" s="1"/>
  <c r="G146" i="8"/>
  <c r="G142" s="1"/>
  <c r="G96" i="4"/>
  <c r="G92" s="1"/>
  <c r="I145" i="8"/>
  <c r="I141" s="1"/>
  <c r="I95" i="4"/>
  <c r="I91" s="1"/>
  <c r="G145" i="8"/>
  <c r="G141" s="1"/>
  <c r="G95" i="4"/>
  <c r="G91" s="1"/>
  <c r="I144" i="8"/>
  <c r="I140" s="1"/>
  <c r="I94" i="4"/>
  <c r="I90" s="1"/>
  <c r="G144" i="8"/>
  <c r="G140" s="1"/>
  <c r="G94" i="4"/>
  <c r="G90" s="1"/>
  <c r="F219" i="8"/>
  <c r="F215" s="1"/>
  <c r="F125" i="4"/>
  <c r="F121" s="1"/>
  <c r="E111" i="8"/>
  <c r="E107" s="1"/>
  <c r="G111"/>
  <c r="G107" s="1"/>
  <c r="F143"/>
  <c r="F139" s="1"/>
  <c r="F93" i="4"/>
  <c r="F89" s="1"/>
  <c r="H143" i="8"/>
  <c r="H139" s="1"/>
  <c r="H93" i="4"/>
  <c r="H89" s="1"/>
  <c r="E144" i="8"/>
  <c r="E140" s="1"/>
  <c r="E94" i="4"/>
  <c r="E90" s="1"/>
  <c r="H146" i="8"/>
  <c r="H142" s="1"/>
  <c r="H96" i="4"/>
  <c r="H92" s="1"/>
  <c r="F146" i="8"/>
  <c r="F142" s="1"/>
  <c r="F96" i="4"/>
  <c r="F92" s="1"/>
  <c r="H145" i="8"/>
  <c r="H141" s="1"/>
  <c r="H95" i="4"/>
  <c r="H91" s="1"/>
  <c r="F145" i="8"/>
  <c r="F141" s="1"/>
  <c r="F95" i="4"/>
  <c r="F91" s="1"/>
  <c r="H144" i="8"/>
  <c r="H140" s="1"/>
  <c r="H94" i="4"/>
  <c r="H90" s="1"/>
  <c r="F144" i="8"/>
  <c r="F140" s="1"/>
  <c r="F94" i="4"/>
  <c r="F90" s="1"/>
  <c r="I159" i="8"/>
  <c r="I105" i="4"/>
  <c r="I101" s="1"/>
  <c r="F187" i="8"/>
  <c r="G219"/>
  <c r="G215" s="1"/>
  <c r="G125" i="4"/>
  <c r="G121" s="1"/>
  <c r="I219" i="8"/>
  <c r="I215" s="1"/>
  <c r="I125" i="4"/>
  <c r="I121" s="1"/>
  <c r="E221" i="8"/>
  <c r="E217" s="1"/>
  <c r="E127" i="4"/>
  <c r="E123" s="1"/>
  <c r="I111" i="8"/>
  <c r="I107" s="1"/>
  <c r="E175"/>
  <c r="E183"/>
  <c r="E227"/>
  <c r="E223" s="1"/>
  <c r="E125" i="4" s="1"/>
  <c r="E121" s="1"/>
  <c r="C55" i="3"/>
  <c r="C135"/>
  <c r="C50"/>
  <c r="C115"/>
  <c r="E167" i="8"/>
  <c r="E171"/>
  <c r="E226"/>
  <c r="E224"/>
  <c r="H223"/>
  <c r="E219"/>
  <c r="E215" s="1"/>
  <c r="E207"/>
  <c r="H187"/>
  <c r="E203"/>
  <c r="E199"/>
  <c r="E190"/>
  <c r="E179"/>
  <c r="E151"/>
  <c r="E147" s="1"/>
  <c r="E150"/>
  <c r="E82"/>
  <c r="E78" s="1"/>
  <c r="E81"/>
  <c r="E80"/>
  <c r="I79"/>
  <c r="H79"/>
  <c r="H75" s="1"/>
  <c r="G79"/>
  <c r="G75" s="1"/>
  <c r="G53" i="4" s="1"/>
  <c r="G49" s="1"/>
  <c r="F79" i="8"/>
  <c r="F75" s="1"/>
  <c r="I78"/>
  <c r="I56" i="4" s="1"/>
  <c r="I52" s="1"/>
  <c r="H78" i="8"/>
  <c r="G78"/>
  <c r="G56" i="4" s="1"/>
  <c r="G52" s="1"/>
  <c r="F78" i="8"/>
  <c r="I77"/>
  <c r="I55" i="4" s="1"/>
  <c r="I51" s="1"/>
  <c r="H77" i="8"/>
  <c r="H55" i="4" s="1"/>
  <c r="H51" s="1"/>
  <c r="G77" i="8"/>
  <c r="G55" i="4" s="1"/>
  <c r="G51" s="1"/>
  <c r="F77" i="8"/>
  <c r="F55" i="4" s="1"/>
  <c r="F51" s="1"/>
  <c r="E77" i="8"/>
  <c r="E55" i="4" s="1"/>
  <c r="E51" s="1"/>
  <c r="I76" i="8"/>
  <c r="I54" i="4" s="1"/>
  <c r="I50" s="1"/>
  <c r="H54"/>
  <c r="H50" s="1"/>
  <c r="G76" i="8"/>
  <c r="G54" i="4" s="1"/>
  <c r="G50" s="1"/>
  <c r="F76" i="8"/>
  <c r="F54" i="4" s="1"/>
  <c r="F50" s="1"/>
  <c r="E76" i="8"/>
  <c r="E54" i="4" s="1"/>
  <c r="E50" s="1"/>
  <c r="I75" i="8"/>
  <c r="I53" i="4" s="1"/>
  <c r="I49" s="1"/>
  <c r="I74" i="8"/>
  <c r="G73"/>
  <c r="H72"/>
  <c r="F52"/>
  <c r="F38" i="4" s="1"/>
  <c r="F34" s="1"/>
  <c r="G52" i="8"/>
  <c r="G38" i="4" s="1"/>
  <c r="G34" s="1"/>
  <c r="H52" i="8"/>
  <c r="H38" i="4" s="1"/>
  <c r="H34" s="1"/>
  <c r="I52" i="8"/>
  <c r="I38" i="4" s="1"/>
  <c r="I34" s="1"/>
  <c r="F53" i="8"/>
  <c r="F39" i="4" s="1"/>
  <c r="F35" s="1"/>
  <c r="G53" i="8"/>
  <c r="G39" i="4" s="1"/>
  <c r="G35" s="1"/>
  <c r="H53" i="8"/>
  <c r="H39" i="4" s="1"/>
  <c r="H35" s="1"/>
  <c r="I53" i="8"/>
  <c r="I39" i="4" s="1"/>
  <c r="I35" s="1"/>
  <c r="F54" i="8"/>
  <c r="F40" i="4" s="1"/>
  <c r="F36" s="1"/>
  <c r="G54" i="8"/>
  <c r="G40" i="4" s="1"/>
  <c r="G36" s="1"/>
  <c r="H54" i="8"/>
  <c r="H40" i="4" s="1"/>
  <c r="H36" s="1"/>
  <c r="I54" i="8"/>
  <c r="I40" i="4" s="1"/>
  <c r="I36" s="1"/>
  <c r="E70" i="8"/>
  <c r="E66" s="1"/>
  <c r="E69"/>
  <c r="E68"/>
  <c r="E64" s="1"/>
  <c r="I67"/>
  <c r="H67"/>
  <c r="H63" s="1"/>
  <c r="G67"/>
  <c r="F67"/>
  <c r="F63" s="1"/>
  <c r="I66"/>
  <c r="H66"/>
  <c r="G66"/>
  <c r="F66"/>
  <c r="I65"/>
  <c r="H65"/>
  <c r="G65"/>
  <c r="F65"/>
  <c r="E65"/>
  <c r="I64"/>
  <c r="H64"/>
  <c r="G64"/>
  <c r="F64"/>
  <c r="I63"/>
  <c r="G63"/>
  <c r="E58"/>
  <c r="E54" s="1"/>
  <c r="E57"/>
  <c r="E53" s="1"/>
  <c r="E56"/>
  <c r="E52" s="1"/>
  <c r="I55"/>
  <c r="I51" s="1"/>
  <c r="H55"/>
  <c r="H51" s="1"/>
  <c r="G55"/>
  <c r="G51" s="1"/>
  <c r="F55"/>
  <c r="F51" s="1"/>
  <c r="I50"/>
  <c r="G50"/>
  <c r="I49"/>
  <c r="G49"/>
  <c r="F49"/>
  <c r="I48"/>
  <c r="G48"/>
  <c r="F36"/>
  <c r="F26" i="4" s="1"/>
  <c r="F22" s="1"/>
  <c r="G36" i="8"/>
  <c r="G26" i="4" s="1"/>
  <c r="G22" s="1"/>
  <c r="H36" i="8"/>
  <c r="H26" i="4" s="1"/>
  <c r="H22" s="1"/>
  <c r="F37" i="8"/>
  <c r="F27" i="4" s="1"/>
  <c r="F23" s="1"/>
  <c r="G37" i="8"/>
  <c r="G27" i="4" s="1"/>
  <c r="G23" s="1"/>
  <c r="H37" i="8"/>
  <c r="H27" i="4" s="1"/>
  <c r="H23" s="1"/>
  <c r="F38" i="8"/>
  <c r="F28" i="4" s="1"/>
  <c r="F24" s="1"/>
  <c r="G38" i="8"/>
  <c r="G28" i="4" s="1"/>
  <c r="G24" s="1"/>
  <c r="H38" i="8"/>
  <c r="H28" i="4" s="1"/>
  <c r="H24" s="1"/>
  <c r="I36" i="8"/>
  <c r="I26" i="4" s="1"/>
  <c r="I22" s="1"/>
  <c r="I37" i="8"/>
  <c r="I27" i="4" s="1"/>
  <c r="I23" s="1"/>
  <c r="I38" i="8"/>
  <c r="I28" i="4" s="1"/>
  <c r="I24" s="1"/>
  <c r="E42" i="8"/>
  <c r="E41"/>
  <c r="E37" s="1"/>
  <c r="E40"/>
  <c r="E36" s="1"/>
  <c r="I39"/>
  <c r="I35" s="1"/>
  <c r="H39"/>
  <c r="G39"/>
  <c r="G35" s="1"/>
  <c r="F39"/>
  <c r="H33"/>
  <c r="F33"/>
  <c r="I32"/>
  <c r="G32"/>
  <c r="I34"/>
  <c r="G34"/>
  <c r="G33"/>
  <c r="F32"/>
  <c r="F20"/>
  <c r="G20"/>
  <c r="H20"/>
  <c r="I20"/>
  <c r="F21"/>
  <c r="G21"/>
  <c r="H21"/>
  <c r="I21"/>
  <c r="F22"/>
  <c r="G22"/>
  <c r="H22"/>
  <c r="I22"/>
  <c r="E29"/>
  <c r="E30"/>
  <c r="E28"/>
  <c r="F27"/>
  <c r="G27"/>
  <c r="H27"/>
  <c r="I27"/>
  <c r="E25"/>
  <c r="E26"/>
  <c r="E24"/>
  <c r="F23"/>
  <c r="G23"/>
  <c r="H23"/>
  <c r="I23"/>
  <c r="F23" i="3" l="1"/>
  <c r="F128"/>
  <c r="E73" i="4"/>
  <c r="I71" i="8"/>
  <c r="E73"/>
  <c r="I73"/>
  <c r="I18"/>
  <c r="I14" s="1"/>
  <c r="I20" i="4"/>
  <c r="I16" s="1"/>
  <c r="G18" i="8"/>
  <c r="G14" s="1"/>
  <c r="G20" i="4"/>
  <c r="G16" s="1"/>
  <c r="I17" i="8"/>
  <c r="I19" i="4"/>
  <c r="I15" s="1"/>
  <c r="G17" i="8"/>
  <c r="G13" s="1"/>
  <c r="G19" i="4"/>
  <c r="G15" s="1"/>
  <c r="I16" i="8"/>
  <c r="I12" s="1"/>
  <c r="I18" i="4"/>
  <c r="I14" s="1"/>
  <c r="G16" i="8"/>
  <c r="G12" s="1"/>
  <c r="G18" i="4"/>
  <c r="G14" s="1"/>
  <c r="H18" i="8"/>
  <c r="H20" i="4"/>
  <c r="H16" s="1"/>
  <c r="F18" i="8"/>
  <c r="F20" i="4"/>
  <c r="F16" s="1"/>
  <c r="H17" i="8"/>
  <c r="H19" i="4"/>
  <c r="H15" s="1"/>
  <c r="F17" i="8"/>
  <c r="F19" i="4"/>
  <c r="F15" s="1"/>
  <c r="H16" i="8"/>
  <c r="H18" i="4"/>
  <c r="H14" s="1"/>
  <c r="F16" i="8"/>
  <c r="F18" i="4"/>
  <c r="F14" s="1"/>
  <c r="F130" i="3"/>
  <c r="F13"/>
  <c r="F72" i="8"/>
  <c r="E163"/>
  <c r="E191"/>
  <c r="H157"/>
  <c r="E133" i="3" s="1"/>
  <c r="H156" i="8"/>
  <c r="D23" i="3" s="1"/>
  <c r="H32" i="8"/>
  <c r="F34"/>
  <c r="F14" s="1"/>
  <c r="F48"/>
  <c r="F50"/>
  <c r="G71"/>
  <c r="E72"/>
  <c r="G72"/>
  <c r="I72"/>
  <c r="F73"/>
  <c r="H73"/>
  <c r="F158"/>
  <c r="F157"/>
  <c r="F156"/>
  <c r="D21" i="3" s="1"/>
  <c r="E143" i="8"/>
  <c r="E139" s="1"/>
  <c r="E93" i="4"/>
  <c r="E89" s="1"/>
  <c r="E220" i="8"/>
  <c r="E216" s="1"/>
  <c r="E126" i="4"/>
  <c r="E122" s="1"/>
  <c r="E188" i="8"/>
  <c r="E114" i="4"/>
  <c r="E110" s="1"/>
  <c r="I187" i="8"/>
  <c r="I155" s="1"/>
  <c r="I113" i="4"/>
  <c r="I109" s="1"/>
  <c r="E160" i="8"/>
  <c r="E106" i="4"/>
  <c r="E102" s="1"/>
  <c r="F159" i="8"/>
  <c r="F155" s="1"/>
  <c r="F105" i="4"/>
  <c r="F101" s="1"/>
  <c r="E113"/>
  <c r="E109" s="1"/>
  <c r="E146" i="8"/>
  <c r="E142" s="1"/>
  <c r="E96" i="4"/>
  <c r="E92" s="1"/>
  <c r="H219" i="8"/>
  <c r="H215" s="1"/>
  <c r="H125" i="4"/>
  <c r="H121" s="1"/>
  <c r="E222" i="8"/>
  <c r="E218" s="1"/>
  <c r="E128" i="4"/>
  <c r="E124" s="1"/>
  <c r="E189" i="8"/>
  <c r="E157" s="1"/>
  <c r="E115" i="4"/>
  <c r="E111" s="1"/>
  <c r="G187" i="8"/>
  <c r="G155" s="1"/>
  <c r="G113" i="4"/>
  <c r="G109" s="1"/>
  <c r="E162" i="8"/>
  <c r="E108" i="4"/>
  <c r="E104" s="1"/>
  <c r="H159" i="8"/>
  <c r="H155" s="1"/>
  <c r="H105" i="4"/>
  <c r="H101" s="1"/>
  <c r="E158" i="8"/>
  <c r="F59"/>
  <c r="F45" i="4"/>
  <c r="F41" s="1"/>
  <c r="H59" i="8"/>
  <c r="H45" i="4"/>
  <c r="H41" s="1"/>
  <c r="E60" i="8"/>
  <c r="E46" i="4"/>
  <c r="E42" s="1"/>
  <c r="E62" i="8"/>
  <c r="E48" i="4"/>
  <c r="E44" s="1"/>
  <c r="G19" i="8"/>
  <c r="E21"/>
  <c r="H19"/>
  <c r="F19"/>
  <c r="E22"/>
  <c r="G31"/>
  <c r="G25" i="4"/>
  <c r="G21" s="1"/>
  <c r="I31" i="8"/>
  <c r="I25" i="4"/>
  <c r="I21" s="1"/>
  <c r="E33" i="8"/>
  <c r="E27" i="4"/>
  <c r="E23" s="1"/>
  <c r="G47" i="8"/>
  <c r="G37" i="4"/>
  <c r="G33" s="1"/>
  <c r="I47" i="8"/>
  <c r="I37" i="4"/>
  <c r="I33" s="1"/>
  <c r="E49" i="8"/>
  <c r="E39" i="4"/>
  <c r="E35" s="1"/>
  <c r="G60" i="8"/>
  <c r="G46" i="4"/>
  <c r="G42" s="1"/>
  <c r="I60" i="8"/>
  <c r="I46" i="4"/>
  <c r="I42" s="1"/>
  <c r="F61" i="8"/>
  <c r="F47" i="4"/>
  <c r="F43" s="1"/>
  <c r="H61" i="8"/>
  <c r="H47" i="4"/>
  <c r="H43" s="1"/>
  <c r="G62" i="8"/>
  <c r="G48" i="4"/>
  <c r="G44" s="1"/>
  <c r="I62" i="8"/>
  <c r="I10" s="1"/>
  <c r="I8" i="4" s="1"/>
  <c r="I48"/>
  <c r="I44" s="1"/>
  <c r="F74" i="8"/>
  <c r="F56" i="4"/>
  <c r="F52" s="1"/>
  <c r="H74" i="8"/>
  <c r="H56" i="4"/>
  <c r="H52" s="1"/>
  <c r="F71" i="8"/>
  <c r="F53" i="4"/>
  <c r="F49" s="1"/>
  <c r="H71" i="8"/>
  <c r="H53" i="4"/>
  <c r="H49" s="1"/>
  <c r="E74" i="8"/>
  <c r="E56" i="4"/>
  <c r="E52" s="1"/>
  <c r="F12" i="8"/>
  <c r="I33"/>
  <c r="I13" s="1"/>
  <c r="H34"/>
  <c r="G74"/>
  <c r="I19"/>
  <c r="E23"/>
  <c r="E32"/>
  <c r="E26" i="4"/>
  <c r="E22" s="1"/>
  <c r="F47" i="8"/>
  <c r="F37" i="4"/>
  <c r="F33" s="1"/>
  <c r="H47" i="8"/>
  <c r="H37" i="4"/>
  <c r="H33" s="1"/>
  <c r="E48" i="8"/>
  <c r="E38" i="4"/>
  <c r="E34" s="1"/>
  <c r="E50" i="8"/>
  <c r="E40" i="4"/>
  <c r="E36" s="1"/>
  <c r="G59" i="8"/>
  <c r="G45" i="4"/>
  <c r="G41" s="1"/>
  <c r="I59" i="8"/>
  <c r="I45" i="4"/>
  <c r="I41" s="1"/>
  <c r="F60" i="8"/>
  <c r="F46" i="4"/>
  <c r="F42" s="1"/>
  <c r="H60" i="8"/>
  <c r="H46" i="4"/>
  <c r="H42" s="1"/>
  <c r="E61" i="8"/>
  <c r="E47" i="4"/>
  <c r="E43" s="1"/>
  <c r="G61" i="8"/>
  <c r="G47" i="4"/>
  <c r="G43" s="1"/>
  <c r="I61" i="8"/>
  <c r="I47" i="4"/>
  <c r="I43" s="1"/>
  <c r="F62" i="8"/>
  <c r="F48" i="4"/>
  <c r="F44" s="1"/>
  <c r="H62" i="8"/>
  <c r="H48" i="4"/>
  <c r="H44" s="1"/>
  <c r="E67" i="8"/>
  <c r="E63" s="1"/>
  <c r="E79"/>
  <c r="E75" s="1"/>
  <c r="E55"/>
  <c r="E38"/>
  <c r="H35"/>
  <c r="F35"/>
  <c r="H12"/>
  <c r="H14"/>
  <c r="H10" s="1"/>
  <c r="H13"/>
  <c r="F13"/>
  <c r="E20"/>
  <c r="E39"/>
  <c r="E27"/>
  <c r="E19" s="1"/>
  <c r="C83" i="3" l="1"/>
  <c r="H29" i="4"/>
  <c r="F8" i="3"/>
  <c r="H8" i="4"/>
  <c r="D80" i="3"/>
  <c r="E30" i="4"/>
  <c r="I8" i="8"/>
  <c r="I6" i="4" s="1"/>
  <c r="D84" i="3"/>
  <c r="I30" i="4"/>
  <c r="G8" i="8"/>
  <c r="D82" i="3"/>
  <c r="G30" i="4"/>
  <c r="E23" i="3"/>
  <c r="E128"/>
  <c r="F20"/>
  <c r="F125"/>
  <c r="D83"/>
  <c r="H30" i="4"/>
  <c r="E16" i="8"/>
  <c r="E12" s="1"/>
  <c r="E18" i="4"/>
  <c r="E14" s="1"/>
  <c r="E18" i="8"/>
  <c r="E20" i="4"/>
  <c r="E16" s="1"/>
  <c r="F15" i="8"/>
  <c r="F17" i="4"/>
  <c r="F13" s="1"/>
  <c r="H15" i="8"/>
  <c r="H17" i="4"/>
  <c r="H13" s="1"/>
  <c r="E17" i="8"/>
  <c r="E13" s="1"/>
  <c r="E19" i="4"/>
  <c r="E15" s="1"/>
  <c r="G15" i="8"/>
  <c r="G11" s="1"/>
  <c r="G17" i="4"/>
  <c r="G13" s="1"/>
  <c r="G10" i="8"/>
  <c r="I15"/>
  <c r="I11" s="1"/>
  <c r="I17" i="4"/>
  <c r="I13" s="1"/>
  <c r="G9" i="8"/>
  <c r="C21" i="3"/>
  <c r="D20"/>
  <c r="E13"/>
  <c r="E130"/>
  <c r="C23"/>
  <c r="F10"/>
  <c r="F10" i="8"/>
  <c r="F9"/>
  <c r="H8"/>
  <c r="E187"/>
  <c r="H9"/>
  <c r="E159"/>
  <c r="E105" i="4"/>
  <c r="E101" s="1"/>
  <c r="E156" i="8"/>
  <c r="E8" s="1"/>
  <c r="E15"/>
  <c r="E17" i="4"/>
  <c r="E13" s="1"/>
  <c r="F31" i="8"/>
  <c r="F11" s="1"/>
  <c r="F7" s="1"/>
  <c r="F25" i="4"/>
  <c r="F21" s="1"/>
  <c r="E34" i="8"/>
  <c r="E14" s="1"/>
  <c r="E10" s="1"/>
  <c r="E28" i="4"/>
  <c r="E24" s="1"/>
  <c r="E59" i="8"/>
  <c r="E45" i="4"/>
  <c r="E41" s="1"/>
  <c r="I9" i="8"/>
  <c r="I7" i="4" s="1"/>
  <c r="E9" i="8"/>
  <c r="G7"/>
  <c r="H31"/>
  <c r="H11" s="1"/>
  <c r="H7" s="1"/>
  <c r="H25" i="4"/>
  <c r="H21" s="1"/>
  <c r="E71" i="8"/>
  <c r="E53" i="4"/>
  <c r="E49" s="1"/>
  <c r="I7" i="8"/>
  <c r="I5" i="4" s="1"/>
  <c r="F8" i="8"/>
  <c r="E155"/>
  <c r="E51"/>
  <c r="E35"/>
  <c r="C78" i="3" l="1"/>
  <c r="C28"/>
  <c r="E5"/>
  <c r="E7" i="4"/>
  <c r="E6" i="3"/>
  <c r="F7" i="4"/>
  <c r="E20" i="3"/>
  <c r="E125"/>
  <c r="D81"/>
  <c r="F30" i="4"/>
  <c r="D77" i="3"/>
  <c r="D27"/>
  <c r="D12" s="1"/>
  <c r="D75"/>
  <c r="D25"/>
  <c r="F6" i="4"/>
  <c r="D6" i="3"/>
  <c r="C7"/>
  <c r="G5" i="4"/>
  <c r="E8"/>
  <c r="F5" i="3"/>
  <c r="C6"/>
  <c r="F5" i="4"/>
  <c r="E8" i="3"/>
  <c r="H7" i="4"/>
  <c r="F6" i="3"/>
  <c r="F8" i="4"/>
  <c r="E7" i="3"/>
  <c r="G7" i="4"/>
  <c r="G8"/>
  <c r="F7" i="3"/>
  <c r="D7"/>
  <c r="G6" i="4"/>
  <c r="D79" i="3"/>
  <c r="D29"/>
  <c r="D14" s="1"/>
  <c r="D9" s="1"/>
  <c r="D78"/>
  <c r="D28"/>
  <c r="D13" s="1"/>
  <c r="D8"/>
  <c r="H6" i="4"/>
  <c r="C8" i="3"/>
  <c r="H5" i="4"/>
  <c r="D5" i="3"/>
  <c r="E6" i="4"/>
  <c r="E10" i="3"/>
  <c r="C11"/>
  <c r="C20"/>
  <c r="C13"/>
  <c r="D10"/>
  <c r="E47" i="8"/>
  <c r="E37" i="4"/>
  <c r="E33" s="1"/>
  <c r="E31" i="8"/>
  <c r="E11" s="1"/>
  <c r="E25" i="4"/>
  <c r="E21" s="1"/>
  <c r="C80" i="3" l="1"/>
  <c r="E29" i="4"/>
  <c r="E7" i="8"/>
  <c r="D76" i="3"/>
  <c r="D26"/>
  <c r="D11" s="1"/>
  <c r="C125"/>
  <c r="E5" i="4" l="1"/>
  <c r="C5" i="3"/>
  <c r="C75"/>
  <c r="C25"/>
  <c r="C10" s="1"/>
</calcChain>
</file>

<file path=xl/sharedStrings.xml><?xml version="1.0" encoding="utf-8"?>
<sst xmlns="http://schemas.openxmlformats.org/spreadsheetml/2006/main" count="947" uniqueCount="366">
  <si>
    <t xml:space="preserve"> № п/п</t>
  </si>
  <si>
    <t>Объемы и источники финансирования (тыс. руб.)</t>
  </si>
  <si>
    <t>Годы реализации</t>
  </si>
  <si>
    <t>ОБ</t>
  </si>
  <si>
    <t>ФБ</t>
  </si>
  <si>
    <t>МБ</t>
  </si>
  <si>
    <t>ВБС</t>
  </si>
  <si>
    <t>Всего</t>
  </si>
  <si>
    <t>1.1.</t>
  </si>
  <si>
    <t>1.2.</t>
  </si>
  <si>
    <t>Показатель результативности 1</t>
  </si>
  <si>
    <t>Показатель результативности 2</t>
  </si>
  <si>
    <t>Соисполнители, участники</t>
  </si>
  <si>
    <t>1.</t>
  </si>
  <si>
    <t>2.</t>
  </si>
  <si>
    <t>2.1.</t>
  </si>
  <si>
    <t xml:space="preserve"> Срок выполнения</t>
  </si>
  <si>
    <t>2.2.</t>
  </si>
  <si>
    <t>№ п/п</t>
  </si>
  <si>
    <t>Ед. изм.</t>
  </si>
  <si>
    <t>Факт</t>
  </si>
  <si>
    <t>План</t>
  </si>
  <si>
    <t>Источник данных</t>
  </si>
  <si>
    <t>1.1.1.</t>
  </si>
  <si>
    <t>2.1.1.</t>
  </si>
  <si>
    <t>2.1.2.</t>
  </si>
  <si>
    <t>1.1.1.1.</t>
  </si>
  <si>
    <t>1.1.1.2.</t>
  </si>
  <si>
    <t>2.1.1.1.</t>
  </si>
  <si>
    <t xml:space="preserve"> Ожидаемый конечный результат выполнения основного мероприятия</t>
  </si>
  <si>
    <t>Соисполнители, участники, исполнители</t>
  </si>
  <si>
    <t xml:space="preserve">Ожидаемые конечные результаты и показатели результативности выполнения  мероприятий </t>
  </si>
  <si>
    <t>По годам реализации</t>
  </si>
  <si>
    <t xml:space="preserve">Паспорт </t>
  </si>
  <si>
    <t>Цели программы</t>
  </si>
  <si>
    <t>Задачи программы</t>
  </si>
  <si>
    <t>Целевые показатели программы</t>
  </si>
  <si>
    <t>Перечень подпрограмм</t>
  </si>
  <si>
    <t>Сроки и этапы реализации программы</t>
  </si>
  <si>
    <t>Финансовое обеспечение программы</t>
  </si>
  <si>
    <t>Ожидаемые конечные результаты реализации программы</t>
  </si>
  <si>
    <t>Ответственный исполнитель программы</t>
  </si>
  <si>
    <t>Соисполнители программы</t>
  </si>
  <si>
    <t>Значение показателя*</t>
  </si>
  <si>
    <t>I</t>
  </si>
  <si>
    <t>3.</t>
  </si>
  <si>
    <t>Соисполнитель, ответственный за выполнение показателя</t>
  </si>
  <si>
    <t>1.2.1.</t>
  </si>
  <si>
    <t>1.2.1.1.</t>
  </si>
  <si>
    <t>2.2.1.</t>
  </si>
  <si>
    <t xml:space="preserve">муниципальной программы муниципального образования Терский район </t>
  </si>
  <si>
    <t>Перечень ВЦП (графа указывается только при наличии ВЦП в составе муниципальной программы)</t>
  </si>
  <si>
    <t>Показатели задач муниципальной программы (целей подпрограмм):</t>
  </si>
  <si>
    <t>Муниципальная программа, показатель</t>
  </si>
  <si>
    <t xml:space="preserve">Сведения об объемах финансирования муниципальной программы </t>
  </si>
  <si>
    <t>Объемы финансирования муниципальной программы, тыс. рублей</t>
  </si>
  <si>
    <t>Муниципальная программа, подпрограмма, основное мероприятие, ведомственная целевая программа</t>
  </si>
  <si>
    <t>Муниципальная программа, подпрограмма, основное мероприятие, мероприятие</t>
  </si>
  <si>
    <t>План реализации муниципальной программы "Развитие муниципального управления и гражданского общества"</t>
  </si>
  <si>
    <t>Муниципальная программа "Развитие муниципального управления и гражданского общества"</t>
  </si>
  <si>
    <t xml:space="preserve">Задача 1.2: Проведение работ по формированию  земельных участков в рамках прогнозного плана приватизации муниципального имущества муниципального образования Терский район </t>
  </si>
  <si>
    <t xml:space="preserve">Задача 2.1: Обеспечение проведения оценки рыночной стоимости объектов муниципального и бесхозяйного имущества                                 </t>
  </si>
  <si>
    <t>Заказчик - АТР (ОУМС и ЗО), исполнитель - по результатам торгов.</t>
  </si>
  <si>
    <t xml:space="preserve">Задача 2.2:  Обеспечение изготовления технической документации на объекты  муниципальной недвижимости                                              </t>
  </si>
  <si>
    <t>2.2.1.1.</t>
  </si>
  <si>
    <t>Количество изготовленных технических паспортов - 10.</t>
  </si>
  <si>
    <t>2.3.</t>
  </si>
  <si>
    <t>2.3.1.</t>
  </si>
  <si>
    <t>2.3.1.1.</t>
  </si>
  <si>
    <t>Задача 2.3:  Проведение аудита муниципальных унитарных предприятий</t>
  </si>
  <si>
    <t>Отчет аудитора, ед.</t>
  </si>
  <si>
    <t>3.1.</t>
  </si>
  <si>
    <t>3.1.1.</t>
  </si>
  <si>
    <t>3.1.1.1.</t>
  </si>
  <si>
    <t>Организация работ по энергосбережению на объектах бюджетной сферы</t>
  </si>
  <si>
    <t>Количество установленных окон, шт.</t>
  </si>
  <si>
    <t>Площадь отремонтированной кровли, кв.м</t>
  </si>
  <si>
    <t>Количество утеплённых фасадов, ед.</t>
  </si>
  <si>
    <t>Количество изготовленных смет/экспертиз, ед.</t>
  </si>
  <si>
    <t>Количество зданий в которых проведены работы по заделке межпанельных швов, ед.</t>
  </si>
  <si>
    <t>3/3</t>
  </si>
  <si>
    <t>0</t>
  </si>
  <si>
    <t>Заказчик - МБОУ ДОД ДШИ, подрядчик - по результатам торгов</t>
  </si>
  <si>
    <t>Количество установленных дверей, шт.</t>
  </si>
  <si>
    <t>Количество замененных систем электроснабжения и оборудования, ед.</t>
  </si>
  <si>
    <t xml:space="preserve">Муниципальное бюджетное учреждение культуры «Терская межпоселенческая библиотека»
- замена системы электроснабжения и оборудования
- устройство электрообогрева помещений здания 
- утепление фасадов  зданий
</t>
  </si>
  <si>
    <t xml:space="preserve">Количество замененных систем электроснабжения и оборудования, ед. </t>
  </si>
  <si>
    <t>3. Подпрограмма "«Энергосбережение и повышение энергоэффективности в муниципальном образовании Терский район Мурманской области на 2010 - 2015 годы и на перспективу до 2020 года"</t>
  </si>
  <si>
    <t>Задача 3.1: Обеспечение устойчивого процесса повышения эффективности энергопотребления в ключевых секторах экономики муниципального образования, в том числе за счёт запуска механизмов стимулирования энергосбережения и повышения энергетической эффективности, реализации типовых энергосберегающих проектов, активизирующих деятельность хозяйствующих субъектов и населения по реализации потенциала энергосбережения</t>
  </si>
  <si>
    <t>3.1.1.2.</t>
  </si>
  <si>
    <t>3.1.1.3.</t>
  </si>
  <si>
    <t>3.1.1.4.</t>
  </si>
  <si>
    <t>4.</t>
  </si>
  <si>
    <t>4.1.</t>
  </si>
  <si>
    <t>4.1.1.</t>
  </si>
  <si>
    <t>4.1.1.1.</t>
  </si>
  <si>
    <t xml:space="preserve">4. Ведомственная целевая программа
муниципального образования Терский район 
«Формирование квалифицированного кадрового состава муниципальной службы на территории муниципального образования  Терский район» 
на 2014-2016 годы
</t>
  </si>
  <si>
    <t>Количество муниципальных служащих прошедших переподготовку и обучение, чел.</t>
  </si>
  <si>
    <t>Количество муниципальных служащих прошедших переподготовку и обучение, чел. - 15.</t>
  </si>
  <si>
    <t>АТР (ОПО)</t>
  </si>
  <si>
    <t>Показатель результативности 3</t>
  </si>
  <si>
    <t>Показатель результативности 4</t>
  </si>
  <si>
    <t>Показатель результативности 5</t>
  </si>
  <si>
    <t>5.</t>
  </si>
  <si>
    <t>5.1.</t>
  </si>
  <si>
    <t>5.1.1.</t>
  </si>
  <si>
    <t>5.1.1.1.</t>
  </si>
  <si>
    <t xml:space="preserve">5. Ведомственная целевая программа
муниципального образования Терский район 
«Развитие информационного общества, создание системы 
«Электронный муниципалитет в муниципальном образовании 
Терский район» на 2014-2016 годы
</t>
  </si>
  <si>
    <t xml:space="preserve">Задача 5.1: Программно-техническое обеспечение администрации Терского района в сфере информационных технологий                                                                                                     </t>
  </si>
  <si>
    <t>да</t>
  </si>
  <si>
    <t>5.1.1.2.</t>
  </si>
  <si>
    <t>5.1.1.3.</t>
  </si>
  <si>
    <t>нет</t>
  </si>
  <si>
    <t>5.1.1.4.</t>
  </si>
  <si>
    <t>5.1.1.5.</t>
  </si>
  <si>
    <t>Основное мероприятие 5.1.1. Мероприятия, направленные на программно-техническое обеспечение администрации Терского района</t>
  </si>
  <si>
    <t>5.2.</t>
  </si>
  <si>
    <t>5.2.1.</t>
  </si>
  <si>
    <t>5.2.1.1.</t>
  </si>
  <si>
    <t xml:space="preserve">Задача 5.2: Разработка и внедрение мер технической защиты информации                                               </t>
  </si>
  <si>
    <t>Мероприятие 5.2.1.1. Аттестация АРМ, на которых происходит обработка ПДн</t>
  </si>
  <si>
    <t>5.2.1.2.</t>
  </si>
  <si>
    <t>5.2.1.3.</t>
  </si>
  <si>
    <t>5.2.1.4.</t>
  </si>
  <si>
    <t>5.2.1.5.</t>
  </si>
  <si>
    <t>Внедрение мер технической защиты информации</t>
  </si>
  <si>
    <t>Основное мероприятие 5.1.1. Мероприятия, направленные на внедрение мер технической защиты информации</t>
  </si>
  <si>
    <t>6.</t>
  </si>
  <si>
    <t>6.1.</t>
  </si>
  <si>
    <t>6.1.1.</t>
  </si>
  <si>
    <t>6.1.1.1.</t>
  </si>
  <si>
    <t xml:space="preserve">6. Ведомственная целевая программа 
муниципального образования Терский район 
«Информирование населения о деятельности органов местного самоуправления муниципального образования 
Терский район» на 2014-2016 годы
</t>
  </si>
  <si>
    <t>Задача 6.1: Освещение нормативно-правовых актов органов местного самоуправления муниципального образования Терский район</t>
  </si>
  <si>
    <t>МБУ редакция газеты «Терский берег»</t>
  </si>
  <si>
    <t>Своевременное и качественное ведение и предоставление бюджетной, налоговой и статистической отчетности органов  местного самоуправления и муниципальных учреждений Терского района</t>
  </si>
  <si>
    <t>Доля ОМСУ и муниципальных учреждений Терского района от общего количества ОМСУ и муниципальных учреждений Терского района, ведение бухгалтерского учета и отчетности которых передано МКУ «ЦБУ и О»,%</t>
  </si>
  <si>
    <t>Количество обслуживаемых учреждений, единиц</t>
  </si>
  <si>
    <t>Повышение эффективности деятельности органов местного самоуправления Терского района</t>
  </si>
  <si>
    <t>Повышение качества управления и уровня исполнительской дисциплины органов местного самоуправления Терского района</t>
  </si>
  <si>
    <t>7.</t>
  </si>
  <si>
    <t>7.1.</t>
  </si>
  <si>
    <t>7.1.1.</t>
  </si>
  <si>
    <t>Основное мероприятие  7.1.1.                      Организация работ по ведению бюджетного, налогового и статистического учета органов  местного самоуправления и муниципальных учреждений Терского района</t>
  </si>
  <si>
    <t>7.1.1.1.</t>
  </si>
  <si>
    <t>7.2.</t>
  </si>
  <si>
    <t>7.2.1.</t>
  </si>
  <si>
    <t xml:space="preserve">Основное мероприятие 7.2.1.                Обеспечение финансово-экономических, правовых гарантий органов местного самоуправления Терского района                 </t>
  </si>
  <si>
    <t>Администрация Терского района</t>
  </si>
  <si>
    <t>АТР (ОУМС и ЗО)</t>
  </si>
  <si>
    <t>Соисполнитель 1: АТР (ОУМС и ЗО)</t>
  </si>
  <si>
    <t>Соисполнитель 6: МБУК "Терская МБ"</t>
  </si>
  <si>
    <t>Соисполнитель 1: АТР (ОПО)</t>
  </si>
  <si>
    <t>Соисполнитель 1: МБУ редакция газеты «Терский берег»</t>
  </si>
  <si>
    <t>7. Подпрограмма                                     "Обслуживание деятельности органов местного самоуправления и муниципальных учреждений Терского района»  на 2014 - 2016 годы"</t>
  </si>
  <si>
    <t>Соисполнитель 1: МКУ "ЦБУ и О"</t>
  </si>
  <si>
    <t>Соисполнитель 1 : Администрация Терского района - всего, в том числе:</t>
  </si>
  <si>
    <t>АТР</t>
  </si>
  <si>
    <t xml:space="preserve"> АТР (ОПО)</t>
  </si>
  <si>
    <t>Соисполнитель 7: МБУ редакция газеты «Терский берег»</t>
  </si>
  <si>
    <t>Соисполнитель 8: МКУ "ЦБУ и О"</t>
  </si>
  <si>
    <t>Соисполнитель 6: МБОУ ДОД ДШИ</t>
  </si>
  <si>
    <t>Соисполнитель 5: МБУК "Терская МБ"</t>
  </si>
  <si>
    <t>Перечень основных мероприятий программы "Развитие муниципального управления и гражданского общества"</t>
  </si>
  <si>
    <t>Муниципальная программа  "Развитие муниципального управления и гражданского общества"</t>
  </si>
  <si>
    <t xml:space="preserve">1. Ведомственная целевая программа
муниципального образования Терский район 
«Регулирование   земельных  отношений  на   территории   муниципального образования Терский район» на 2014-2016 годы
</t>
  </si>
  <si>
    <t>Задача 1.1: Выполнение кадастровых работ по земельным участкам под объекты недвижимого имущества, находящиеся в муниципальной собственности, в целях разграничения государственной собственности на землю и регистрации права собственности на земельные участки за муниципальным образованием Терский район</t>
  </si>
  <si>
    <t>Основное мероприятие 1.1.1. Формирование земельных участков</t>
  </si>
  <si>
    <t>Количество сформированных  земельных участков - 32.</t>
  </si>
  <si>
    <t>Мероприятие 1.1.1.1. Формирование земельных участков под объекты недвижимого имущества, находящиеся в муниципальной собственности, и межевание границ вновь образуемых земельных участков</t>
  </si>
  <si>
    <t>Количество сформированных  земельных участков под объекты недвижимого имущества, находящиеся в муниципальной собственности, ед.</t>
  </si>
  <si>
    <t>Мероприятие 1.1.1.2. Формирование земельных участков для предоставления многодетным семьям для индивидуального жилищного строительства</t>
  </si>
  <si>
    <t xml:space="preserve">Основное мероприятие 1.2.1. Формирование земельных участков под объекты, подлежащие приватизации.  </t>
  </si>
  <si>
    <t>Количество сформированных  земельных участков - 2.</t>
  </si>
  <si>
    <t xml:space="preserve">Мероприятие 1.2.1.1. Формирование земельных участков под объекты, подлежащие приватизации.              </t>
  </si>
  <si>
    <t>Количество сформированных земельных участков для целей приватизации , ед.</t>
  </si>
  <si>
    <t xml:space="preserve">2. Ведомственная целевая программа
муниципального образования Терский район 
«Создание условий для  эффективного  использования   муниципального  имущества муниципального образования Терский район»  на 2014-2016 годы                 
</t>
  </si>
  <si>
    <t xml:space="preserve">Основное мероприятие 2.1.1. Проведение оценки рыночной  стоимости объектов  муниципального имущества               </t>
  </si>
  <si>
    <t>Количество объектов  муниципального имущества, в  отношении которых проведена  оценка рыночной стоимости с    целью продажи, ед. - 2.</t>
  </si>
  <si>
    <t xml:space="preserve">Мероприятие 2.1.1.1. Проведение оценки рыночной  стоимости объектов  муниципального имущества                    </t>
  </si>
  <si>
    <t>Количество объектов  муниципального имущества, в  отношении которых проведена  оценка рыночной стоимости с    целью продажи, ед.</t>
  </si>
  <si>
    <t xml:space="preserve">Мероприятие 2.2.1.1. Формирование земельных участков под объекты, подлежащие приватизации.              </t>
  </si>
  <si>
    <t>Количество изготовленных технических паспортов на объекты муниципальной недвижимости, ед.</t>
  </si>
  <si>
    <t xml:space="preserve">Основное мероприятие 2.3.1. Организация проведения  аудита муниципальных предприятий  </t>
  </si>
  <si>
    <t xml:space="preserve">Мероприятие 2.3.1.1. Организация проведения  аудита муниципальных предприятий      </t>
  </si>
  <si>
    <t xml:space="preserve">Задача 4.1: Повышение профессиональной компетенции муниципальных служащих и формирование системы планомерного повышения квалификации муниципальных служащих за счёт средств местного бюджета          </t>
  </si>
  <si>
    <t>Основное мероприятие 4.1.1. Организация профессиональной переподготовки муниципальных служащих, их участие в обучающих семинарах и обучение на курсах повышения квалификации.</t>
  </si>
  <si>
    <t>Мероприятие 4.1.1.1. Организация профессиональной переподготовки муниципальных служащих, их участие в обучающих семинарах и обучение на курсах повышения квалификации.</t>
  </si>
  <si>
    <t>Функционирование  программно-вычислительной техники администрации Терского района</t>
  </si>
  <si>
    <t>Функционирование локально-вычислительной сети администрации Терского района, да/нет</t>
  </si>
  <si>
    <t>Основное мероприятие 6.1.1. Предоставление печатной площади в газете «Терский берег» на опубликование нормативно правовых актов органов местного самоуправления муниципального образования Терский район</t>
  </si>
  <si>
    <t>Доля читателей информации, освещающей деятельность органов местного самоуправления муниципального образования Терский район от общего числа жителей Терского района</t>
  </si>
  <si>
    <t>Мероприятие 6.1.1.1. Предоставление печатной площади в газете «Терский берег» на опубликование нормативно правовых актов органов местного самоуправления муниципального образования Терский район</t>
  </si>
  <si>
    <t>Платная печатная площадь, предоставленная для опубликования нормативно-правовых актов органов местного самоуправления муниципального образования Терский район, кв. см</t>
  </si>
  <si>
    <t>Доля читателей информации, освещающей деятельность органов местного самоуправления муниципального образования Терский район от общего числа жителей Терского района, %</t>
  </si>
  <si>
    <t>Мероприятие 7.1.1.1.                                  Организация работ по ведению бюджетного, налогового и статистического учета органов  местного самоуправления и муниципальных учреждений Терского района</t>
  </si>
  <si>
    <t>Перечень показателей муниципальной программы "Развитие муниципального управления и гражданского общества"</t>
  </si>
  <si>
    <t>Количество сформированных  земельных участков</t>
  </si>
  <si>
    <t>ед.</t>
  </si>
  <si>
    <t>данные АТР (ОУМСиЗО)</t>
  </si>
  <si>
    <t>Количество объектов  муниципального имущества, в  отношении которых проведена  оценка рыночной стоимости с    целью продажи</t>
  </si>
  <si>
    <t xml:space="preserve">Количество изготовленных технических паспортов </t>
  </si>
  <si>
    <t>2.1.1</t>
  </si>
  <si>
    <t>2.1.3.</t>
  </si>
  <si>
    <t>Количество установленных окон</t>
  </si>
  <si>
    <t>кв. м.</t>
  </si>
  <si>
    <t>Площадь отремонтированной кровли</t>
  </si>
  <si>
    <t>Количество утеплённых фасадов</t>
  </si>
  <si>
    <t>Количество изготовленных смет/экспертиз</t>
  </si>
  <si>
    <t>Количество зданий в которых проведены работы по заделке межпанельных швов</t>
  </si>
  <si>
    <t>3.1.2.</t>
  </si>
  <si>
    <t>3.1.3.</t>
  </si>
  <si>
    <t>3.1.4.</t>
  </si>
  <si>
    <t>3.1.5.</t>
  </si>
  <si>
    <t>чел.</t>
  </si>
  <si>
    <t>данные АТР(ОПО)</t>
  </si>
  <si>
    <t>Количество муниципальных служащих прошедших переподготовку и обучение</t>
  </si>
  <si>
    <t>5. Ведомственная целевая программа муниципального образования Терский район  «Развитие информационного общества, создание системы  "Электронный муниципалитет в муниципальном образовании  Терский район» на 2014-2016 годы</t>
  </si>
  <si>
    <t>5.1.1</t>
  </si>
  <si>
    <t>да/нет</t>
  </si>
  <si>
    <t>5.1.2.</t>
  </si>
  <si>
    <t>6.1</t>
  </si>
  <si>
    <t>%</t>
  </si>
  <si>
    <t>данные МБУ редакция газеты «Терский берег»</t>
  </si>
  <si>
    <t>7. Подпрограмма  "Обслуживание деятельности органов местного самоуправления и муниципальных учреждений Терского района»  на 2014 - 2016 годы"</t>
  </si>
  <si>
    <t>"Развитие муниципального управления и гражданского общества"</t>
  </si>
  <si>
    <t>1. Повышение эффективности муниципального управления и развитие институтов гражданского общества</t>
  </si>
  <si>
    <t>1. Регулирование земельных отношений</t>
  </si>
  <si>
    <t>3. Стимулирование энергосбережения и повышение энергоэффективности муниципальных учреждений</t>
  </si>
  <si>
    <t>5. Повышение доступности и качества муниципальных услуг через формирование современной информационной и телекоммуникационной инфраструктуры, развитие архитектуры электронного правительства</t>
  </si>
  <si>
    <t>6. Обеспечение конституционного права жителей Терского района на получение объективной информации о деятельности органов местного самоуправления муниципального образования Терский район</t>
  </si>
  <si>
    <t>7. Обеспечение деятельности органов местного самоуправления  и муниципальных учреждений Терского района по выполнению муниципальной функции и государственных полномочий</t>
  </si>
  <si>
    <t>2014-2016</t>
  </si>
  <si>
    <t>1. Подпрограмма "«Энергосбережение и повышение энергоэффективности в муниципальном образовании Терский район Мурманской области на 2010 - 2015 годы и на перспективу до 2020 года"</t>
  </si>
  <si>
    <t xml:space="preserve">4. Ведомственная целевая программа муниципального образования Терский район  «Развитие информационного общества, создание системы  «Электронный муниципалитет в муниципальном образовании  Терский район» на 2014-2016 годы </t>
  </si>
  <si>
    <t>5. Ведомственная целевая программа  муниципального образования Терский район  «Информирование населения о деятельности органов местного  самоуправления муниципального образования Терский район» на 2014-2016 годы</t>
  </si>
  <si>
    <t>2. Подпрограмма  "Обслуживание деятельности органов местного самоуправления и муниципальных учреждений Терского района»  на 2014 - 2016 годы"</t>
  </si>
  <si>
    <t>Повышение эффективности муниципального управления</t>
  </si>
  <si>
    <t>2. Регулирование имущественных отношений</t>
  </si>
  <si>
    <t>4. Формирование квалифицированного кадрового состава муниципальной службы, обеспечивающего эффективность муниципального управления на территории муниципального образования Терский район</t>
  </si>
  <si>
    <t xml:space="preserve">Количество субъектов в отношении которых будет проводится аудит </t>
  </si>
  <si>
    <t>1. Ведомственная целевая программа муниципального образования Терский район  «Регулирование   земельных  отношений  на   территории    муниципального образования Терский район» на 2014-2016 годы</t>
  </si>
  <si>
    <t xml:space="preserve">2. Ведомственная целевая программа муниципального образования Терский район  «Создание условий для  эффективного  использования    муниципального  имущества муниципального образования Терский район»  на 2014-2016 годы                 </t>
  </si>
  <si>
    <t>3. Ведомственная целевая программа муниципального образования Терский район  «Формирование квалифицированного кадрового состава  муниципальной службы на территории муниципального образования  Терский район» на 2014-2016 годы</t>
  </si>
  <si>
    <t xml:space="preserve">2. Ведомственная целевая программа муниципального образования Терский район  «Создание условий для  эффективного  использования    муниципального  имущества муниципального образования Терский район»  на 2014-2016 годы                 
</t>
  </si>
  <si>
    <t xml:space="preserve">6. Ведомственная целевая программа муниципального образования Терский район  «Информирование населения о деятельности органов местного  самоуправления муниципального образования Терский район» на 2014-2016 годы </t>
  </si>
  <si>
    <t xml:space="preserve">1. Ведомственная целевая программа муниципального образования Терский район  «Регулирование   земельных  отношений  на   территории   муниципального образования Терский район» на 2014-2016 годы
</t>
  </si>
  <si>
    <t>5. Ведомственная целевая программа муниципального образования Терский район  «Развитие информационного общества, создание системы  «Электронный муниципалитет в муниципальном образовании Терский район» на 2014-2016 годы</t>
  </si>
  <si>
    <t>УТВЕРЖДЕН                                                                                                                                                                                                                                                                                              постановлением администрации Терского района                                                                                                                                                                                                      №450 от 15.10.2013</t>
  </si>
  <si>
    <t xml:space="preserve">Основное мероприятие 2.2.1.    Изготовление технической    документации на объекты муниципальной недвижимости    </t>
  </si>
  <si>
    <t xml:space="preserve">Основное мероприятие 2.2.1. Изготовление технической    документации на объекты муниципальной недвижимости     </t>
  </si>
  <si>
    <t>Мероприятие 5.1.1.1. Сопровождение и модернизация локально-вычислительной сети</t>
  </si>
  <si>
    <t>Мероприятие 5.1.1.2. Приобретение и  заправка расходных материалов, ремонт копировально-печатающей, компьютерной и оргтехники</t>
  </si>
  <si>
    <t>Мероприятие 5.1.1.3. Услуги связи</t>
  </si>
  <si>
    <t>Мероприятие 5.1.1.4. Сопровождение программного обеспечения</t>
  </si>
  <si>
    <t>Мероприятие 5.1.1.5. Приобретение и переоформление электронно-цифровых подписей</t>
  </si>
  <si>
    <t>Мероприятие 5.2.1.2. Контроль эффективности АРМ-17</t>
  </si>
  <si>
    <t>Мероприятие 5.2.1.3. Спецпроверка технического оборудования</t>
  </si>
  <si>
    <t>Мероприятие 5.2.1.4. Приобретение печатей для конфиденциальной информации</t>
  </si>
  <si>
    <t>Деятельность органов местного самоуправления, да/нет</t>
  </si>
  <si>
    <t xml:space="preserve">Количество пенсионеров, получающих пенсию за выслугу лет, чел. </t>
  </si>
  <si>
    <t>Организация деятельности органов местного самоуправления, да/нет</t>
  </si>
  <si>
    <t>Осуществление государственной регистрации актов гражданского состояния, да/нет</t>
  </si>
  <si>
    <t>х</t>
  </si>
  <si>
    <t>Выполнение заявок на транспортное обслуживание, %</t>
  </si>
  <si>
    <t xml:space="preserve"> Обеспечение  технического обслуживания  имущества муниципальных учреждений, да/нет</t>
  </si>
  <si>
    <t>МАУ КХЭО</t>
  </si>
  <si>
    <t>7.2.1.1.</t>
  </si>
  <si>
    <t xml:space="preserve">Мероприятие 7.2.1.1.   Обеспечение финансово-экономических, правовых гарантий органов местного самоуправления Терского района                 </t>
  </si>
  <si>
    <t>7.2.1.2.</t>
  </si>
  <si>
    <t>Мероприятие 7.2.1.2.      Пенсии за выслугу лет муниципальным служащим (ЗМО «О муниципальной службе в Мурманской области» № 87-01-ЗМО от 27.11.97)</t>
  </si>
  <si>
    <t>7.2.1.3.</t>
  </si>
  <si>
    <t xml:space="preserve">Мероприятие 7.2.1.3. Материально-техническое и транспортное обеспечение органов местного самоуправления и  муниципальных казённых учреждений  Терского района   </t>
  </si>
  <si>
    <t>7.3.</t>
  </si>
  <si>
    <t>7.3.1.</t>
  </si>
  <si>
    <t>Основное мероприятие 7.3.1.               Организация и исполнение органами местного самоуправления муниципальных образований Мурманской области отдельных государственных полномочий</t>
  </si>
  <si>
    <t>7.3.1.1.</t>
  </si>
  <si>
    <t>Мероприятие 7.3.1.1.  Государственная регистрация актов гражданского состояния (субвенции на государственную регистрацию актов гражданского состояния)</t>
  </si>
  <si>
    <t>7.3.1.2.</t>
  </si>
  <si>
    <t>Мероприятие 7.3.1.2.  Организация предоставления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</si>
  <si>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7.3.1.3.</t>
  </si>
  <si>
    <t>Мероприятие 7.3.1.3.  Организация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</si>
  <si>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7.3.1.4.</t>
  </si>
  <si>
    <t>Мероприятие 7.3.1.4.  Реализация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</si>
  <si>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7.3.1.5.</t>
  </si>
  <si>
    <t>Мероприятие 7.3.1.5.  Реализация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t>
  </si>
  <si>
    <t>7.3.1.6.</t>
  </si>
  <si>
    <t>Мероприятие 7.3.1.6.  Реализация  Закона Мурманской области "Об административных комиссиях"</t>
  </si>
  <si>
    <t>7.3.1.7.</t>
  </si>
  <si>
    <t>Мероприятие 7.3.1.7.  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</si>
  <si>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7.4.</t>
  </si>
  <si>
    <t>7.4.1.</t>
  </si>
  <si>
    <t>Основное мероприятие 7.4.1.               Организация грузопассажирских перевозок для нужд муниципальных  учреждений; Осуществление технического обслуживания, эксплуатации и ремонта инженерных сетей зданий и сооружений муниципальных  учреждений</t>
  </si>
  <si>
    <t xml:space="preserve">Задача 7.3.  Осуществление органами местного самоуправления муниципальных образований Мурманской области отдельных государственных </t>
  </si>
  <si>
    <t>Соисполнитель 3: Администрация Терского района</t>
  </si>
  <si>
    <t>Соисполнитель 2: МАУ КХЭО</t>
  </si>
  <si>
    <t>Соисполнитель 9:  МАУ КХЭО</t>
  </si>
  <si>
    <t>Мероприятие 5.2.1.5. Техническое сопровождение программного обеспечения «Система  автоматизированного рабочего места муниципального образования» (субсидия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</si>
  <si>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МБОУ СОШ №4 (2015 год)</t>
  </si>
  <si>
    <t>МБДОУ детский сад  №5</t>
  </si>
  <si>
    <t>данные  МБОУ СОШ №4</t>
  </si>
  <si>
    <t>данные МБДОУ детский сад  №5</t>
  </si>
  <si>
    <t>Соисполнитель 2: МБОУ СОШ №4</t>
  </si>
  <si>
    <t>Соисполнитель 3: МБДОУ детский сад №1</t>
  </si>
  <si>
    <t>Соисполнитель 5: МБДОУ детский сад  №5</t>
  </si>
  <si>
    <t>Соисполнитель 1: МБОУ СОШ №4</t>
  </si>
  <si>
    <t>Соисполнитель 2: МБДОУ детский сад №1</t>
  </si>
  <si>
    <t>Соисполнитель 4: МБДОУ детский сад  №5</t>
  </si>
  <si>
    <t>Заказчик - МБОУ СОШ №4, подрядчик - по результатам торгов</t>
  </si>
  <si>
    <t>Заказчик - МБДОУ детский сад №1, подрядчик -по результатам торгов</t>
  </si>
  <si>
    <t>Заказчик - МБДОУ детский сад  №5, подрядчик -  по результатам торгов</t>
  </si>
  <si>
    <t>Задача 2.4. Обеспечение повышения эффективности использования муниципального имущества</t>
  </si>
  <si>
    <t>2.4.</t>
  </si>
  <si>
    <t>2.4.1.</t>
  </si>
  <si>
    <t>2.4.1.1.</t>
  </si>
  <si>
    <t>Основное мероприятие 2.4.1. Банкротство МУТП «Заполярье»</t>
  </si>
  <si>
    <t>Мероприятие 2.4.1.1. Банкротство МУТП «Заполярье»</t>
  </si>
  <si>
    <t>Заказчик - АТР (ОУМС и ЗО)</t>
  </si>
  <si>
    <t>Завершение процедуры банкротства предприятия, да/нет</t>
  </si>
  <si>
    <t>-</t>
  </si>
  <si>
    <t xml:space="preserve">Заказчик - АТР (ОУМС и ЗО) </t>
  </si>
  <si>
    <t>Задача 7.1. Обеспечение ведения бюджетного, налогового и статистического учета органов  местного самоуправления и муниципальных учреждений Терского района</t>
  </si>
  <si>
    <t>Задача 7.2.  Обеспечение исполнения функций в рамках полномочий органов  местного самоуправления Терского района</t>
  </si>
  <si>
    <t>Задача 7.3.  Осуществление органами местного самоуправления муниципальных образований Мурманской области отдельных государственных полномочий</t>
  </si>
  <si>
    <t>Задача 7.4.  Обеспечение  технического обслуживания  имущества муниципальных учреждений</t>
  </si>
  <si>
    <t>Задача 7.1: Обеспечение ведения бюджетного, налогового и статистического учета органов  местного самоуправления и муниципальных учреждений Терского района</t>
  </si>
  <si>
    <t>2.1.4.</t>
  </si>
  <si>
    <t>Завершение процедуры банкротства предприятия</t>
  </si>
  <si>
    <t xml:space="preserve">Ведомственная целевая программа муниципального образования Терский район  «Формирование квалифицированного кадрового состава  муниципальной службы на территории муниципального образования  Терский район»  на 2014-2016 годы
</t>
  </si>
  <si>
    <t>Муниципальное бюджетное дошкольное  образовательное учреждение Детский сад №5
- заделка межпанельных швов              - замена сетей электроснабжения и оборудования</t>
  </si>
  <si>
    <t>3.1.1.5</t>
  </si>
  <si>
    <t>Муниципальное бюджетное образовательное учреждение СОШ № 4»:
- установка  окон из стеклопакетов
- замена входных дверей
- изготовление сметной документации на капитальный ремонт;
- выполнение работ по негосударственной экспертизе сметной документации на капитальный ремонт  
- капитальный ремонт кровли
- утепление фасадов здания</t>
  </si>
  <si>
    <t xml:space="preserve">Муниципальное бюджетное образовательное учреждение ДОД ДШИ
- изготовление сметной документации;
- выполнение работ по негосударственной экспертизе сметной документации 
- замена окон из стеклопакетов;
- утепление цоколей
</t>
  </si>
  <si>
    <t xml:space="preserve">Муниципальное бюджетное дошкольное образовательное учреждение Детский сад №1
- замена входных дверей
- изготовление сметной документации;
- выполнение работ по негосударственной экспертизе сметной документации 
</t>
  </si>
  <si>
    <t>Заказчик - МБУК ТМБ, подрядчик - по результатам торгов</t>
  </si>
  <si>
    <t>Заказчик - МБОУ СОШ №4, МБОУ ДОД ДШИ, МБДОУ детский сад №1,   МБДОУ детский сад  №5,   МБУК ТМБ, подрядчик - по результатам торгов</t>
  </si>
  <si>
    <t>МКУ ЦБУиО</t>
  </si>
  <si>
    <t>Администрация Терского района, МКУ ЦБУиО</t>
  </si>
  <si>
    <t xml:space="preserve">данные МБОУ СОШ №4,  </t>
  </si>
  <si>
    <t>МБОУ СОШ №4 (2016 год)</t>
  </si>
  <si>
    <t>данные  МБДОУ детский сад  №5,   МБУК ТМБ</t>
  </si>
  <si>
    <t xml:space="preserve"> МБДОУ детский сад  №5,   МБУК ТМБ</t>
  </si>
  <si>
    <t>данные МБОУ СОШ №4,  МБУК ТМБ</t>
  </si>
  <si>
    <t>МБОУ СОШ №4,  МБУК ТМБ</t>
  </si>
  <si>
    <t>данные МКУ ЦБУиО</t>
  </si>
  <si>
    <t xml:space="preserve">Всего по муниципальной программе: 163037,026 тыс. рублей, в том числе: 
ОБ: 3768,0 тыс. рублей, из них:
  2014 год: 1263,6 тыс. рублей,
  2015 год: 1252,2 тыс. рублей,
  2016 год: 1252,2 тыс. рублей,
ФБ:  5531,4 тыс. рублей,  из них:
  2014 год: 1843,8 тыс. рублей,
  2015 год: 1843,8 тыс. рублей,
  2016 год: 1843,8 тыс. рублей,
  МБ: 155237,626 тыс. рублей, из них:
  2014 год: 49039,462 тыс. рублей,
  2015 год: 49421,582 тыс. рублей,
  2016 год: 55276,582 тыс. рублей,
ВБС: 0 тыс. рублей, из них:
  2014 год: 0 тыс. рублей,
  2015 год: 0 тыс. рублей,
  2016 год: 0 тыс. рублей,
 </t>
  </si>
  <si>
    <t>1</t>
  </si>
  <si>
    <t>АТР; АТР (ОУМС и ЗО);   АТР (ОПО); МБОУ СОШ №4; МБДОУ детский сад №1; МБДОУ детский сад  №5; МБУК "Терская МБ"; МБУ редакция газеты «Терский берег»;  МКУ "ЦБУ и О";  МБОУ ДОД ДШИ; МАУ КХЭО</t>
  </si>
  <si>
    <t>Количество изготовленных смет</t>
  </si>
  <si>
    <t>Количество изготовленных смет, ед.</t>
  </si>
  <si>
    <t>2.5.</t>
  </si>
  <si>
    <t>2.5.1.</t>
  </si>
  <si>
    <t>2.5.1.1.</t>
  </si>
  <si>
    <t>Задача 2.5. Обеспечение разработки проектно- сметной документации (ПСД) и экспертизы ПСД на капитальный ремонт здания в пгт. Умба,  ул. Советская, д.5.</t>
  </si>
  <si>
    <t>Количество изготовленных ПСД /экспертиз ПСД</t>
  </si>
  <si>
    <t>1/1</t>
  </si>
  <si>
    <t>Основное мероприятие 2.5.1. Разработка ПСД и экспертиза ПСД на капитальный ремонт здания в пгт. Умба, ул. Советская,д.5.</t>
  </si>
  <si>
    <t>Мероприятие 2.5.1.1. Разработка ПСД и экспертиза ПСД на капитальный ремонт здания в пгт. Умба, ул. Советская,д.5.</t>
  </si>
  <si>
    <t>Количество изготовленных ПСД /экспертиз ПСД, ед.</t>
  </si>
  <si>
    <t>2.1.5.</t>
  </si>
  <si>
    <t>Отчет аудитора-4.</t>
  </si>
  <si>
    <t>Количество изготовленных ПСД /экспертиз ПСД, ед.-1/1</t>
  </si>
  <si>
    <t>Количество изготовленных смет /экспертиз, ед.</t>
  </si>
  <si>
    <t>Количество изготовленных смет / экспертиз, ед.</t>
  </si>
  <si>
    <t>Количество изготовленных смет/ экспертиз, ед.</t>
  </si>
  <si>
    <t>Количество установленных окон, шт. - 20; площадь отремонтированной кровли, кв.м -1736;  количество утеплённых фасадов, ед. - 2;  количество изготовленных смет / экспертиз, ед. - 1; количество зданий в которых проведены работы по заделке межпанельных швов, ед. - 1.</t>
  </si>
  <si>
    <t>(в редакции постановления администрации Терского района  от   09.06.2014 №  317)</t>
  </si>
</sst>
</file>

<file path=xl/styles.xml><?xml version="1.0" encoding="utf-8"?>
<styleSheet xmlns="http://schemas.openxmlformats.org/spreadsheetml/2006/main">
  <numFmts count="2">
    <numFmt numFmtId="164" formatCode="0.000"/>
    <numFmt numFmtId="165" formatCode="#,##0.000"/>
  </numFmts>
  <fonts count="21">
    <font>
      <sz val="11"/>
      <color theme="1"/>
      <name val="Calibri"/>
      <family val="2"/>
      <charset val="204"/>
      <scheme val="minor"/>
    </font>
    <font>
      <u/>
      <sz val="11"/>
      <color theme="10"/>
      <name val="Calibri"/>
      <family val="2"/>
      <charset val="204"/>
      <scheme val="minor"/>
    </font>
    <font>
      <sz val="11"/>
      <color theme="1"/>
      <name val="Times New Roman"/>
      <family val="1"/>
      <charset val="204"/>
    </font>
    <font>
      <sz val="10"/>
      <name val="Times New Roman"/>
      <family val="1"/>
      <charset val="204"/>
    </font>
    <font>
      <b/>
      <sz val="11"/>
      <color theme="1"/>
      <name val="Times New Roman"/>
      <family val="1"/>
      <charset val="204"/>
    </font>
    <font>
      <b/>
      <sz val="11"/>
      <name val="Times New Roman"/>
      <family val="1"/>
      <charset val="204"/>
    </font>
    <font>
      <sz val="11"/>
      <name val="Calibri"/>
      <family val="2"/>
      <charset val="204"/>
      <scheme val="minor"/>
    </font>
    <font>
      <b/>
      <i/>
      <sz val="10"/>
      <name val="Times New Roman"/>
      <family val="1"/>
      <charset val="204"/>
    </font>
    <font>
      <sz val="8"/>
      <name val="Times New Roman"/>
      <family val="1"/>
      <charset val="204"/>
    </font>
    <font>
      <sz val="11"/>
      <name val="Times New Roman"/>
      <family val="1"/>
      <charset val="204"/>
    </font>
    <font>
      <sz val="12"/>
      <color theme="1"/>
      <name val="Calibri"/>
      <family val="2"/>
      <charset val="204"/>
      <scheme val="minor"/>
    </font>
    <font>
      <b/>
      <sz val="12"/>
      <name val="Times New Roman"/>
      <family val="1"/>
      <charset val="204"/>
    </font>
    <font>
      <b/>
      <i/>
      <sz val="8"/>
      <name val="Times New Roman"/>
      <family val="1"/>
      <charset val="204"/>
    </font>
    <font>
      <b/>
      <sz val="8"/>
      <name val="Times New Roman"/>
      <family val="1"/>
      <charset val="204"/>
    </font>
    <font>
      <sz val="8"/>
      <color theme="1"/>
      <name val="Times New Roman"/>
      <family val="1"/>
      <charset val="204"/>
    </font>
    <font>
      <sz val="10"/>
      <color theme="1"/>
      <name val="Times New Roman"/>
      <family val="1"/>
      <charset val="204"/>
    </font>
    <font>
      <i/>
      <sz val="10"/>
      <name val="Times New Roman"/>
      <family val="1"/>
      <charset val="204"/>
    </font>
    <font>
      <i/>
      <sz val="8"/>
      <name val="Times New Roman"/>
      <family val="1"/>
      <charset val="204"/>
    </font>
    <font>
      <b/>
      <i/>
      <sz val="9"/>
      <name val="Times New Roman"/>
      <family val="1"/>
      <charset val="204"/>
    </font>
    <font>
      <sz val="9"/>
      <name val="Times New Roman"/>
      <family val="1"/>
      <charset val="204"/>
    </font>
    <font>
      <sz val="9"/>
      <color rgb="FFFF0000"/>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163">
    <xf numFmtId="0" fontId="0" fillId="0" borderId="0" xfId="0"/>
    <xf numFmtId="0" fontId="2" fillId="0" borderId="0" xfId="0" applyFont="1" applyAlignment="1">
      <alignment horizontal="center" wrapText="1"/>
    </xf>
    <xf numFmtId="0" fontId="6" fillId="0" borderId="0" xfId="0" applyFont="1" applyFill="1"/>
    <xf numFmtId="49" fontId="2" fillId="0" borderId="0" xfId="0" applyNumberFormat="1" applyFont="1" applyAlignment="1">
      <alignment horizontal="center" wrapText="1"/>
    </xf>
    <xf numFmtId="0" fontId="2" fillId="0" borderId="0" xfId="0" applyFont="1" applyAlignment="1">
      <alignment horizontal="left" wrapText="1"/>
    </xf>
    <xf numFmtId="0" fontId="9" fillId="0" borderId="0" xfId="0" applyNumberFormat="1" applyFont="1" applyFill="1" applyAlignment="1">
      <alignment horizontal="center" wrapText="1"/>
    </xf>
    <xf numFmtId="0" fontId="9" fillId="0" borderId="0" xfId="0" applyFont="1" applyFill="1" applyAlignment="1">
      <alignment wrapText="1"/>
    </xf>
    <xf numFmtId="0" fontId="9" fillId="0" borderId="0" xfId="0" applyFont="1" applyFill="1" applyAlignment="1">
      <alignment horizontal="center" wrapText="1"/>
    </xf>
    <xf numFmtId="49" fontId="8" fillId="0" borderId="1" xfId="0" applyNumberFormat="1" applyFont="1" applyFill="1" applyBorder="1" applyAlignment="1">
      <alignment horizontal="center" vertical="top" wrapText="1"/>
    </xf>
    <xf numFmtId="0" fontId="8" fillId="0" borderId="1" xfId="0" applyFont="1" applyFill="1" applyBorder="1" applyAlignment="1">
      <alignment horizontal="center"/>
    </xf>
    <xf numFmtId="0" fontId="10" fillId="0" borderId="0" xfId="0" applyFont="1" applyFill="1" applyAlignment="1">
      <alignment vertical="top"/>
    </xf>
    <xf numFmtId="0" fontId="8" fillId="0" borderId="0" xfId="0" applyFont="1" applyAlignment="1">
      <alignment horizontal="center" vertical="center" wrapText="1"/>
    </xf>
    <xf numFmtId="0" fontId="8" fillId="0" borderId="0" xfId="0" applyFont="1" applyAlignment="1">
      <alignment wrapText="1"/>
    </xf>
    <xf numFmtId="0" fontId="8" fillId="0" borderId="0" xfId="0" applyNumberFormat="1" applyFont="1" applyAlignment="1">
      <alignment horizontal="center" wrapText="1"/>
    </xf>
    <xf numFmtId="0" fontId="8" fillId="0" borderId="0" xfId="0" applyFont="1" applyAlignment="1">
      <alignment horizont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top" wrapText="1"/>
    </xf>
    <xf numFmtId="0" fontId="8" fillId="0" borderId="1" xfId="0" applyFont="1" applyFill="1" applyBorder="1" applyAlignment="1">
      <alignment horizontal="center" wrapText="1"/>
    </xf>
    <xf numFmtId="0" fontId="14" fillId="0" borderId="1" xfId="0" applyFont="1" applyFill="1" applyBorder="1" applyAlignment="1">
      <alignment vertical="top" wrapText="1"/>
    </xf>
    <xf numFmtId="0" fontId="14" fillId="0" borderId="1" xfId="0" applyFont="1" applyFill="1" applyBorder="1" applyAlignment="1">
      <alignment horizontal="center" vertical="top" wrapText="1"/>
    </xf>
    <xf numFmtId="49" fontId="14" fillId="0" borderId="1" xfId="0" applyNumberFormat="1" applyFont="1" applyFill="1" applyBorder="1" applyAlignment="1">
      <alignment horizontal="center" vertical="top" wrapText="1"/>
    </xf>
    <xf numFmtId="0" fontId="14" fillId="0" borderId="1" xfId="0" applyFont="1" applyFill="1" applyBorder="1" applyAlignment="1">
      <alignment vertical="center" wrapText="1"/>
    </xf>
    <xf numFmtId="0" fontId="14"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1" xfId="0" applyFont="1" applyFill="1" applyBorder="1" applyAlignment="1">
      <alignment wrapText="1"/>
    </xf>
    <xf numFmtId="0" fontId="14" fillId="0" borderId="1" xfId="0" applyFont="1" applyFill="1" applyBorder="1" applyAlignment="1">
      <alignment horizontal="center" wrapText="1"/>
    </xf>
    <xf numFmtId="0" fontId="14" fillId="0" borderId="4" xfId="0" applyFont="1" applyFill="1" applyBorder="1" applyAlignment="1">
      <alignment horizontal="center" vertical="center" wrapText="1"/>
    </xf>
    <xf numFmtId="0" fontId="9" fillId="0" borderId="1" xfId="0" applyFont="1" applyFill="1" applyBorder="1" applyAlignment="1">
      <alignment horizontal="center" wrapText="1"/>
    </xf>
    <xf numFmtId="164" fontId="8" fillId="0" borderId="1" xfId="0" applyNumberFormat="1" applyFont="1" applyFill="1" applyBorder="1" applyAlignment="1">
      <alignment horizontal="center" vertical="center" wrapText="1"/>
    </xf>
    <xf numFmtId="164" fontId="8" fillId="0" borderId="1" xfId="0" applyNumberFormat="1" applyFont="1" applyFill="1" applyBorder="1" applyAlignment="1">
      <alignment horizontal="center" vertical="top" wrapText="1"/>
    </xf>
    <xf numFmtId="164" fontId="14" fillId="0" borderId="1" xfId="0" applyNumberFormat="1" applyFont="1" applyFill="1" applyBorder="1" applyAlignment="1">
      <alignment vertical="center" wrapText="1"/>
    </xf>
    <xf numFmtId="164" fontId="14" fillId="0" borderId="1" xfId="0" applyNumberFormat="1" applyFont="1" applyFill="1" applyBorder="1" applyAlignment="1">
      <alignment wrapText="1"/>
    </xf>
    <xf numFmtId="164" fontId="14" fillId="0" borderId="4" xfId="0" applyNumberFormat="1" applyFont="1" applyFill="1" applyBorder="1" applyAlignment="1">
      <alignment wrapText="1"/>
    </xf>
    <xf numFmtId="0" fontId="2" fillId="0" borderId="0" xfId="0" applyFont="1" applyFill="1" applyAlignment="1">
      <alignment horizontal="left" wrapText="1"/>
    </xf>
    <xf numFmtId="49" fontId="2" fillId="0" borderId="0" xfId="0" applyNumberFormat="1" applyFont="1" applyFill="1" applyAlignment="1">
      <alignment horizontal="center" wrapText="1"/>
    </xf>
    <xf numFmtId="0" fontId="2" fillId="0" borderId="0" xfId="0" applyFont="1" applyFill="1" applyAlignment="1">
      <alignment horizontal="center" wrapText="1"/>
    </xf>
    <xf numFmtId="0" fontId="8" fillId="0" borderId="0" xfId="0" applyFont="1" applyFill="1" applyAlignment="1">
      <alignment wrapText="1"/>
    </xf>
    <xf numFmtId="164" fontId="8" fillId="0" borderId="1" xfId="0" applyNumberFormat="1" applyFont="1" applyFill="1" applyBorder="1" applyAlignment="1">
      <alignment vertical="center" wrapText="1"/>
    </xf>
    <xf numFmtId="164" fontId="8" fillId="0" borderId="1" xfId="0" applyNumberFormat="1" applyFont="1" applyFill="1" applyBorder="1" applyAlignment="1">
      <alignment wrapText="1"/>
    </xf>
    <xf numFmtId="164" fontId="14" fillId="0" borderId="1" xfId="0" applyNumberFormat="1" applyFont="1" applyFill="1" applyBorder="1" applyAlignment="1">
      <alignment horizontal="center" vertical="top" wrapText="1"/>
    </xf>
    <xf numFmtId="164" fontId="8" fillId="0" borderId="1" xfId="0" applyNumberFormat="1" applyFont="1" applyFill="1" applyBorder="1" applyAlignment="1">
      <alignment horizontal="center"/>
    </xf>
    <xf numFmtId="164" fontId="14"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49" fontId="15" fillId="0" borderId="1" xfId="0" applyNumberFormat="1" applyFont="1" applyFill="1" applyBorder="1" applyAlignment="1">
      <alignment horizontal="center" wrapText="1"/>
    </xf>
    <xf numFmtId="0" fontId="15" fillId="0" borderId="1" xfId="0" applyFont="1" applyFill="1" applyBorder="1" applyAlignment="1">
      <alignment horizontal="left" wrapText="1"/>
    </xf>
    <xf numFmtId="0" fontId="15" fillId="0" borderId="1" xfId="0" applyFont="1" applyFill="1" applyBorder="1" applyAlignment="1">
      <alignment horizontal="center" wrapText="1"/>
    </xf>
    <xf numFmtId="0" fontId="15" fillId="0" borderId="1" xfId="0" applyFont="1" applyFill="1" applyBorder="1" applyAlignment="1">
      <alignment horizontal="left" wrapText="1"/>
    </xf>
    <xf numFmtId="0" fontId="18" fillId="2" borderId="2"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9" fillId="0" borderId="1" xfId="0" applyFont="1" applyFill="1" applyBorder="1"/>
    <xf numFmtId="165" fontId="19" fillId="0" borderId="1" xfId="0" applyNumberFormat="1" applyFont="1" applyFill="1" applyBorder="1" applyAlignment="1">
      <alignment horizontal="center" vertical="center" wrapText="1"/>
    </xf>
    <xf numFmtId="0" fontId="19" fillId="0" borderId="1" xfId="0" applyFont="1" applyFill="1" applyBorder="1" applyAlignment="1">
      <alignment vertical="center" wrapText="1"/>
    </xf>
    <xf numFmtId="0" fontId="12" fillId="2" borderId="1" xfId="0" applyFont="1" applyFill="1" applyBorder="1" applyAlignment="1">
      <alignment horizontal="center" vertical="center" wrapText="1"/>
    </xf>
    <xf numFmtId="0" fontId="15" fillId="0" borderId="1" xfId="0" applyFont="1" applyFill="1" applyBorder="1" applyAlignment="1">
      <alignment horizontal="left" wrapText="1"/>
    </xf>
    <xf numFmtId="0" fontId="8" fillId="0" borderId="1" xfId="0" applyFont="1" applyFill="1" applyBorder="1" applyAlignment="1">
      <alignment horizontal="center" vertical="top" wrapText="1"/>
    </xf>
    <xf numFmtId="0" fontId="7" fillId="2" borderId="1" xfId="0" applyFont="1" applyFill="1" applyBorder="1" applyAlignment="1">
      <alignment horizontal="center" vertical="center" wrapText="1"/>
    </xf>
    <xf numFmtId="0" fontId="20" fillId="0" borderId="1" xfId="0" applyFont="1" applyFill="1" applyBorder="1"/>
    <xf numFmtId="165" fontId="20" fillId="0" borderId="1" xfId="0" applyNumberFormat="1" applyFont="1" applyFill="1" applyBorder="1" applyAlignment="1">
      <alignment horizontal="center" vertical="center" wrapText="1"/>
    </xf>
    <xf numFmtId="0" fontId="20" fillId="0" borderId="1" xfId="0" applyFont="1" applyFill="1" applyBorder="1" applyAlignment="1">
      <alignment vertical="center" wrapText="1"/>
    </xf>
    <xf numFmtId="0" fontId="15" fillId="0" borderId="1" xfId="0" applyFont="1" applyFill="1" applyBorder="1" applyAlignment="1">
      <alignment horizontal="left" wrapText="1"/>
    </xf>
    <xf numFmtId="0" fontId="3" fillId="0" borderId="1" xfId="0" applyFont="1" applyFill="1" applyBorder="1" applyAlignment="1">
      <alignment horizontal="left" vertical="center" wrapText="1"/>
    </xf>
    <xf numFmtId="0"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49" fontId="14" fillId="0" borderId="1"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2" fillId="0" borderId="1" xfId="0" applyFont="1" applyFill="1" applyBorder="1" applyAlignment="1">
      <alignment vertical="top" wrapText="1"/>
    </xf>
    <xf numFmtId="49" fontId="8" fillId="0" borderId="1" xfId="0" applyNumberFormat="1" applyFont="1" applyFill="1" applyBorder="1" applyAlignment="1">
      <alignment horizontal="center" vertical="center" wrapText="1"/>
    </xf>
    <xf numFmtId="0" fontId="2" fillId="0" borderId="1" xfId="0" applyFont="1" applyFill="1" applyBorder="1" applyAlignment="1">
      <alignment horizontal="left" vertical="top" wrapText="1"/>
    </xf>
    <xf numFmtId="0" fontId="4" fillId="0" borderId="0" xfId="0" applyFont="1" applyFill="1" applyAlignment="1">
      <alignment horizontal="center" vertical="top"/>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7" fillId="2" borderId="1" xfId="1" applyFont="1" applyFill="1" applyBorder="1" applyAlignment="1">
      <alignment horizontal="center" vertical="center" wrapText="1"/>
    </xf>
    <xf numFmtId="0" fontId="7" fillId="2"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15" fillId="0" borderId="1" xfId="0" applyFont="1" applyFill="1" applyBorder="1" applyAlignment="1">
      <alignment horizontal="left" wrapText="1"/>
    </xf>
    <xf numFmtId="0" fontId="4" fillId="0" borderId="0" xfId="0" applyFont="1" applyAlignment="1">
      <alignment horizontal="center" wrapText="1"/>
    </xf>
    <xf numFmtId="0" fontId="15" fillId="0" borderId="5" xfId="0" applyFont="1" applyFill="1" applyBorder="1" applyAlignment="1">
      <alignment horizontal="left" vertical="center" wrapText="1"/>
    </xf>
    <xf numFmtId="0" fontId="15" fillId="0" borderId="6" xfId="0" applyFont="1" applyFill="1" applyBorder="1" applyAlignment="1">
      <alignment horizontal="left" vertical="center" wrapText="1"/>
    </xf>
    <xf numFmtId="0" fontId="15" fillId="0" borderId="15" xfId="0" applyFont="1" applyFill="1" applyBorder="1" applyAlignment="1">
      <alignment horizontal="left" vertical="center" wrapText="1"/>
    </xf>
    <xf numFmtId="49" fontId="7" fillId="2" borderId="1"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4"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8" fillId="2" borderId="1" xfId="0" applyFont="1" applyFill="1" applyBorder="1" applyAlignment="1">
      <alignment vertical="center" wrapText="1"/>
    </xf>
    <xf numFmtId="0" fontId="18" fillId="2" borderId="1" xfId="0" applyFont="1" applyFill="1" applyBorder="1" applyAlignment="1">
      <alignment horizontal="center"/>
    </xf>
    <xf numFmtId="0" fontId="19" fillId="0" borderId="1"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5" fillId="0" borderId="0" xfId="0" applyFont="1" applyFill="1" applyAlignment="1">
      <alignment horizontal="center" vertical="center" wrapText="1"/>
    </xf>
    <xf numFmtId="0" fontId="8" fillId="0" borderId="1" xfId="0" applyNumberFormat="1" applyFont="1" applyFill="1" applyBorder="1" applyAlignment="1">
      <alignment horizontal="center" vertical="center" wrapText="1"/>
    </xf>
    <xf numFmtId="0" fontId="8" fillId="0" borderId="1" xfId="0" applyNumberFormat="1" applyFont="1" applyFill="1" applyBorder="1" applyAlignment="1">
      <alignment vertical="center" wrapText="1"/>
    </xf>
    <xf numFmtId="0" fontId="8" fillId="0" borderId="1" xfId="0" applyFont="1" applyFill="1" applyBorder="1" applyAlignment="1">
      <alignment horizontal="center" wrapText="1"/>
    </xf>
    <xf numFmtId="0" fontId="8" fillId="0" borderId="2" xfId="0" applyFont="1" applyFill="1" applyBorder="1" applyAlignment="1">
      <alignment horizontal="center" wrapText="1"/>
    </xf>
    <xf numFmtId="0" fontId="8" fillId="0" borderId="3" xfId="0" applyFont="1" applyFill="1" applyBorder="1" applyAlignment="1">
      <alignment horizontal="center" wrapText="1"/>
    </xf>
    <xf numFmtId="0" fontId="8" fillId="0" borderId="4" xfId="0" applyFont="1" applyFill="1" applyBorder="1" applyAlignment="1">
      <alignment horizont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3" fillId="0" borderId="0" xfId="0" applyFont="1" applyAlignment="1">
      <alignment horizontal="center" vertical="center" wrapText="1"/>
    </xf>
    <xf numFmtId="0" fontId="13"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7" fillId="0" borderId="1" xfId="0" applyFont="1" applyFill="1" applyBorder="1" applyAlignment="1">
      <alignment vertical="center" wrapText="1"/>
    </xf>
    <xf numFmtId="0" fontId="8" fillId="0" borderId="1" xfId="0" applyNumberFormat="1" applyFont="1" applyFill="1" applyBorder="1" applyAlignment="1">
      <alignment horizontal="center" vertical="top" wrapText="1"/>
    </xf>
    <xf numFmtId="0" fontId="8" fillId="0" borderId="1" xfId="0" applyNumberFormat="1" applyFont="1" applyFill="1" applyBorder="1" applyAlignment="1">
      <alignment vertical="top" wrapText="1"/>
    </xf>
    <xf numFmtId="0" fontId="17" fillId="0" borderId="1" xfId="0" applyFont="1" applyFill="1" applyBorder="1" applyAlignment="1">
      <alignment vertical="top" wrapText="1"/>
    </xf>
    <xf numFmtId="0" fontId="8" fillId="0" borderId="1" xfId="0" applyFont="1" applyFill="1" applyBorder="1" applyAlignment="1">
      <alignment horizontal="center" vertical="top" wrapText="1"/>
    </xf>
    <xf numFmtId="0" fontId="14" fillId="0" borderId="2" xfId="0" applyNumberFormat="1" applyFont="1" applyFill="1" applyBorder="1" applyAlignment="1">
      <alignment horizontal="left" vertical="center" wrapText="1"/>
    </xf>
    <xf numFmtId="0" fontId="14" fillId="0" borderId="3" xfId="0" applyNumberFormat="1" applyFont="1" applyFill="1" applyBorder="1" applyAlignment="1">
      <alignment horizontal="left" vertical="center" wrapText="1"/>
    </xf>
    <xf numFmtId="0" fontId="14" fillId="0" borderId="1" xfId="0" applyNumberFormat="1" applyFont="1" applyFill="1" applyBorder="1" applyAlignment="1">
      <alignment horizontal="left" vertical="center" wrapText="1"/>
    </xf>
    <xf numFmtId="0" fontId="14"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 xfId="0" applyFont="1" applyFill="1" applyBorder="1" applyAlignment="1">
      <alignment vertical="top" wrapText="1"/>
    </xf>
    <xf numFmtId="0" fontId="11" fillId="0" borderId="0" xfId="0" applyNumberFormat="1" applyFont="1" applyFill="1" applyAlignment="1">
      <alignment horizontal="center" wrapText="1"/>
    </xf>
    <xf numFmtId="0" fontId="5" fillId="0" borderId="0" xfId="0" applyNumberFormat="1" applyFont="1" applyFill="1" applyAlignment="1">
      <alignment horizontal="center" wrapText="1"/>
    </xf>
    <xf numFmtId="0" fontId="9" fillId="0" borderId="0" xfId="0" applyFont="1" applyFill="1" applyAlignment="1">
      <alignment horizontal="right" wrapText="1"/>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 xfId="0" applyFont="1" applyFill="1" applyBorder="1" applyAlignment="1">
      <alignment vertical="center" wrapText="1"/>
    </xf>
    <xf numFmtId="0" fontId="13" fillId="0" borderId="1" xfId="0" applyFont="1" applyFill="1" applyBorder="1" applyAlignment="1">
      <alignment vertical="center" wrapText="1"/>
    </xf>
    <xf numFmtId="0" fontId="14" fillId="0" borderId="1" xfId="0" applyNumberFormat="1" applyFont="1" applyFill="1" applyBorder="1" applyAlignment="1">
      <alignment horizontal="center" vertical="center" wrapText="1"/>
    </xf>
    <xf numFmtId="0" fontId="14" fillId="0" borderId="2" xfId="0" applyNumberFormat="1" applyFont="1" applyFill="1" applyBorder="1" applyAlignment="1">
      <alignment horizontal="center" vertical="center" wrapText="1"/>
    </xf>
    <xf numFmtId="0" fontId="14" fillId="0" borderId="3" xfId="0" applyNumberFormat="1" applyFont="1" applyFill="1" applyBorder="1" applyAlignment="1">
      <alignment horizontal="center" vertical="center" wrapText="1"/>
    </xf>
    <xf numFmtId="0" fontId="14" fillId="0" borderId="4" xfId="0" applyNumberFormat="1"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 xfId="0" applyNumberFormat="1" applyFont="1" applyFill="1" applyBorder="1" applyAlignment="1">
      <alignment horizontal="center" wrapText="1"/>
    </xf>
    <xf numFmtId="0" fontId="14" fillId="0" borderId="1" xfId="0" applyFont="1" applyFill="1" applyBorder="1" applyAlignment="1">
      <alignment horizontal="center" wrapText="1"/>
    </xf>
    <xf numFmtId="0" fontId="16" fillId="0" borderId="0" xfId="0" applyFont="1" applyFill="1" applyAlignment="1">
      <alignment horizontal="right" wrapText="1"/>
    </xf>
    <xf numFmtId="0" fontId="3" fillId="0" borderId="0" xfId="0" applyFont="1" applyFill="1" applyAlignment="1">
      <alignment horizontal="right" wrapText="1"/>
    </xf>
    <xf numFmtId="0" fontId="9" fillId="0" borderId="1" xfId="0" applyFont="1" applyFill="1" applyBorder="1" applyAlignment="1">
      <alignment horizontal="center" wrapText="1"/>
    </xf>
    <xf numFmtId="0" fontId="14" fillId="0" borderId="7"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4" xfId="0" applyNumberFormat="1" applyFont="1" applyFill="1" applyBorder="1" applyAlignment="1">
      <alignment horizontal="center" wrapText="1"/>
    </xf>
    <xf numFmtId="0" fontId="14" fillId="0" borderId="4" xfId="0" applyFont="1" applyFill="1" applyBorder="1" applyAlignment="1">
      <alignment horizontal="center"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1:B37"/>
  <sheetViews>
    <sheetView view="pageBreakPreview" zoomScaleNormal="100" zoomScaleSheetLayoutView="100" workbookViewId="0">
      <selection sqref="A1:B37"/>
    </sheetView>
  </sheetViews>
  <sheetFormatPr defaultRowHeight="15.75"/>
  <cols>
    <col min="1" max="1" width="29.28515625" style="10" customWidth="1"/>
    <col min="2" max="2" width="91" style="10" customWidth="1"/>
    <col min="3" max="16384" width="9.140625" style="10"/>
  </cols>
  <sheetData>
    <row r="1" spans="1:2">
      <c r="A1" s="72" t="s">
        <v>33</v>
      </c>
      <c r="B1" s="72"/>
    </row>
    <row r="2" spans="1:2">
      <c r="A2" s="72" t="s">
        <v>50</v>
      </c>
      <c r="B2" s="72"/>
    </row>
    <row r="3" spans="1:2" ht="38.25" customHeight="1">
      <c r="A3" s="72" t="s">
        <v>224</v>
      </c>
      <c r="B3" s="72"/>
    </row>
    <row r="4" spans="1:2" ht="31.5" customHeight="1">
      <c r="A4" s="67" t="s">
        <v>34</v>
      </c>
      <c r="B4" s="67" t="s">
        <v>225</v>
      </c>
    </row>
    <row r="5" spans="1:2" ht="18.75" customHeight="1">
      <c r="A5" s="73" t="s">
        <v>35</v>
      </c>
      <c r="B5" s="67" t="s">
        <v>226</v>
      </c>
    </row>
    <row r="6" spans="1:2" ht="17.25" customHeight="1">
      <c r="A6" s="74"/>
      <c r="B6" s="67" t="s">
        <v>237</v>
      </c>
    </row>
    <row r="7" spans="1:2" ht="33.75" customHeight="1">
      <c r="A7" s="74"/>
      <c r="B7" s="67" t="s">
        <v>227</v>
      </c>
    </row>
    <row r="8" spans="1:2" ht="51.75" customHeight="1">
      <c r="A8" s="74"/>
      <c r="B8" s="67" t="s">
        <v>238</v>
      </c>
    </row>
    <row r="9" spans="1:2" ht="50.25" customHeight="1">
      <c r="A9" s="74"/>
      <c r="B9" s="67" t="s">
        <v>228</v>
      </c>
    </row>
    <row r="10" spans="1:2" ht="48.75" customHeight="1">
      <c r="A10" s="74"/>
      <c r="B10" s="67" t="s">
        <v>229</v>
      </c>
    </row>
    <row r="11" spans="1:2" ht="34.5" customHeight="1">
      <c r="A11" s="75"/>
      <c r="B11" s="67" t="s">
        <v>230</v>
      </c>
    </row>
    <row r="12" spans="1:2" ht="22.5" customHeight="1">
      <c r="A12" s="71" t="s">
        <v>36</v>
      </c>
      <c r="B12" s="68" t="s">
        <v>196</v>
      </c>
    </row>
    <row r="13" spans="1:2" ht="37.5" customHeight="1">
      <c r="A13" s="71"/>
      <c r="B13" s="68" t="s">
        <v>199</v>
      </c>
    </row>
    <row r="14" spans="1:2" ht="18" customHeight="1">
      <c r="A14" s="71"/>
      <c r="B14" s="67" t="s">
        <v>200</v>
      </c>
    </row>
    <row r="15" spans="1:2" ht="25.5" customHeight="1">
      <c r="A15" s="71"/>
      <c r="B15" s="67" t="s">
        <v>239</v>
      </c>
    </row>
    <row r="16" spans="1:2" ht="19.5" customHeight="1">
      <c r="A16" s="71"/>
      <c r="B16" s="67" t="s">
        <v>203</v>
      </c>
    </row>
    <row r="17" spans="1:2" ht="16.5" customHeight="1">
      <c r="A17" s="71"/>
      <c r="B17" s="67" t="s">
        <v>205</v>
      </c>
    </row>
    <row r="18" spans="1:2" ht="17.25" customHeight="1">
      <c r="A18" s="71"/>
      <c r="B18" s="67" t="s">
        <v>206</v>
      </c>
    </row>
    <row r="19" spans="1:2" ht="20.25" customHeight="1">
      <c r="A19" s="71"/>
      <c r="B19" s="67" t="s">
        <v>207</v>
      </c>
    </row>
    <row r="20" spans="1:2" ht="19.5" customHeight="1">
      <c r="A20" s="71"/>
      <c r="B20" s="67" t="s">
        <v>208</v>
      </c>
    </row>
    <row r="21" spans="1:2" ht="21.75" customHeight="1">
      <c r="A21" s="71"/>
      <c r="B21" s="67" t="s">
        <v>215</v>
      </c>
    </row>
    <row r="22" spans="1:2" ht="18.75" customHeight="1">
      <c r="A22" s="71"/>
      <c r="B22" s="67" t="s">
        <v>187</v>
      </c>
    </row>
    <row r="23" spans="1:2" ht="18.75" customHeight="1">
      <c r="A23" s="71"/>
      <c r="B23" s="67" t="s">
        <v>125</v>
      </c>
    </row>
    <row r="24" spans="1:2" ht="37.5" customHeight="1">
      <c r="A24" s="71"/>
      <c r="B24" s="67" t="s">
        <v>190</v>
      </c>
    </row>
    <row r="25" spans="1:2" ht="32.25" customHeight="1">
      <c r="A25" s="71"/>
      <c r="B25" s="67" t="s">
        <v>134</v>
      </c>
    </row>
    <row r="26" spans="1:2" ht="32.25" customHeight="1">
      <c r="A26" s="71" t="s">
        <v>37</v>
      </c>
      <c r="B26" s="67" t="s">
        <v>232</v>
      </c>
    </row>
    <row r="27" spans="1:2" ht="30.75" customHeight="1">
      <c r="A27" s="71"/>
      <c r="B27" s="67" t="s">
        <v>235</v>
      </c>
    </row>
    <row r="28" spans="1:2" ht="51" customHeight="1">
      <c r="A28" s="71" t="s">
        <v>51</v>
      </c>
      <c r="B28" s="69" t="s">
        <v>240</v>
      </c>
    </row>
    <row r="29" spans="1:2" ht="54" customHeight="1">
      <c r="A29" s="71"/>
      <c r="B29" s="69" t="s">
        <v>241</v>
      </c>
    </row>
    <row r="30" spans="1:2" ht="54.75" customHeight="1">
      <c r="A30" s="71"/>
      <c r="B30" s="69" t="s">
        <v>242</v>
      </c>
    </row>
    <row r="31" spans="1:2" ht="49.5" customHeight="1">
      <c r="A31" s="71"/>
      <c r="B31" s="69" t="s">
        <v>233</v>
      </c>
    </row>
    <row r="32" spans="1:2" ht="54.75" customHeight="1">
      <c r="A32" s="71"/>
      <c r="B32" s="67" t="s">
        <v>234</v>
      </c>
    </row>
    <row r="33" spans="1:2" ht="35.25" customHeight="1">
      <c r="A33" s="69" t="s">
        <v>38</v>
      </c>
      <c r="B33" s="67" t="s">
        <v>231</v>
      </c>
    </row>
    <row r="34" spans="1:2" ht="288" customHeight="1">
      <c r="A34" s="69" t="s">
        <v>39</v>
      </c>
      <c r="B34" s="67" t="s">
        <v>344</v>
      </c>
    </row>
    <row r="35" spans="1:2" ht="35.25" customHeight="1">
      <c r="A35" s="69" t="s">
        <v>40</v>
      </c>
      <c r="B35" s="67" t="s">
        <v>236</v>
      </c>
    </row>
    <row r="36" spans="1:2" ht="35.25" customHeight="1">
      <c r="A36" s="69" t="s">
        <v>41</v>
      </c>
      <c r="B36" s="67" t="s">
        <v>99</v>
      </c>
    </row>
    <row r="37" spans="1:2" ht="48" customHeight="1">
      <c r="A37" s="69" t="s">
        <v>42</v>
      </c>
      <c r="B37" s="67" t="s">
        <v>346</v>
      </c>
    </row>
  </sheetData>
  <mergeCells count="7">
    <mergeCell ref="A28:A32"/>
    <mergeCell ref="A12:A25"/>
    <mergeCell ref="A26:A27"/>
    <mergeCell ref="A1:B1"/>
    <mergeCell ref="A2:B2"/>
    <mergeCell ref="A3:B3"/>
    <mergeCell ref="A5:A11"/>
  </mergeCells>
  <pageMargins left="0.70866141732283472" right="0.70866141732283472" top="0.74803149606299213" bottom="0.74803149606299213" header="0.31496062992125984" footer="0.31496062992125984"/>
  <pageSetup paperSize="9" scale="52" orientation="portrait" r:id="rId1"/>
  <rowBreaks count="1" manualBreakCount="1">
    <brk id="25" max="16383" man="1"/>
  </rowBreaks>
</worksheet>
</file>

<file path=xl/worksheets/sheet2.xml><?xml version="1.0" encoding="utf-8"?>
<worksheet xmlns="http://schemas.openxmlformats.org/spreadsheetml/2006/main" xmlns:r="http://schemas.openxmlformats.org/officeDocument/2006/relationships">
  <sheetPr>
    <pageSetUpPr fitToPage="1"/>
  </sheetPr>
  <dimension ref="A1:N33"/>
  <sheetViews>
    <sheetView view="pageBreakPreview" topLeftCell="A25" zoomScale="115" zoomScaleNormal="100" zoomScaleSheetLayoutView="115" workbookViewId="0">
      <selection sqref="A1:N30"/>
    </sheetView>
  </sheetViews>
  <sheetFormatPr defaultRowHeight="15"/>
  <cols>
    <col min="1" max="1" width="6.140625" style="3" customWidth="1"/>
    <col min="2" max="2" width="40.5703125" style="4" customWidth="1"/>
    <col min="3" max="3" width="7.140625" style="1" customWidth="1"/>
    <col min="4" max="5" width="6.140625" style="1" customWidth="1"/>
    <col min="6" max="6" width="6" style="1" customWidth="1"/>
    <col min="7" max="7" width="5.7109375" style="1" customWidth="1"/>
    <col min="8" max="8" width="6.85546875" style="1" customWidth="1"/>
    <col min="9" max="9" width="5.7109375" style="1" customWidth="1"/>
    <col min="10" max="10" width="6.42578125" style="1" customWidth="1"/>
    <col min="11" max="11" width="5.7109375" style="1" customWidth="1"/>
    <col min="12" max="12" width="6.85546875" style="1" customWidth="1"/>
    <col min="13" max="13" width="21.5703125" style="4" customWidth="1"/>
    <col min="14" max="14" width="18.85546875" style="4" customWidth="1"/>
    <col min="15" max="16384" width="9.140625" style="4"/>
  </cols>
  <sheetData>
    <row r="1" spans="1:14">
      <c r="A1" s="80" t="s">
        <v>195</v>
      </c>
      <c r="B1" s="80"/>
      <c r="C1" s="80"/>
      <c r="D1" s="80"/>
      <c r="E1" s="80"/>
      <c r="F1" s="80"/>
      <c r="G1" s="80"/>
      <c r="H1" s="80"/>
      <c r="I1" s="80"/>
      <c r="J1" s="80"/>
      <c r="K1" s="80"/>
      <c r="L1" s="80"/>
      <c r="M1" s="80"/>
      <c r="N1" s="80"/>
    </row>
    <row r="2" spans="1:14">
      <c r="B2" s="1"/>
      <c r="M2" s="1"/>
      <c r="N2" s="1"/>
    </row>
    <row r="3" spans="1:14" ht="21" customHeight="1">
      <c r="A3" s="84" t="s">
        <v>18</v>
      </c>
      <c r="B3" s="77" t="s">
        <v>53</v>
      </c>
      <c r="C3" s="77" t="s">
        <v>19</v>
      </c>
      <c r="D3" s="77" t="s">
        <v>43</v>
      </c>
      <c r="E3" s="77"/>
      <c r="F3" s="77"/>
      <c r="G3" s="77"/>
      <c r="H3" s="77"/>
      <c r="I3" s="77"/>
      <c r="J3" s="77"/>
      <c r="K3" s="77"/>
      <c r="L3" s="77"/>
      <c r="M3" s="77" t="s">
        <v>22</v>
      </c>
      <c r="N3" s="77" t="s">
        <v>46</v>
      </c>
    </row>
    <row r="4" spans="1:14">
      <c r="A4" s="84"/>
      <c r="B4" s="77"/>
      <c r="C4" s="77"/>
      <c r="D4" s="58">
        <v>2012</v>
      </c>
      <c r="E4" s="77">
        <v>2013</v>
      </c>
      <c r="F4" s="77"/>
      <c r="G4" s="76">
        <v>2014</v>
      </c>
      <c r="H4" s="76"/>
      <c r="I4" s="76">
        <v>2015</v>
      </c>
      <c r="J4" s="76"/>
      <c r="K4" s="76">
        <v>2016</v>
      </c>
      <c r="L4" s="76"/>
      <c r="M4" s="77"/>
      <c r="N4" s="77"/>
    </row>
    <row r="5" spans="1:14" ht="27">
      <c r="A5" s="84"/>
      <c r="B5" s="77"/>
      <c r="C5" s="77"/>
      <c r="D5" s="58" t="s">
        <v>20</v>
      </c>
      <c r="E5" s="58" t="s">
        <v>21</v>
      </c>
      <c r="F5" s="58" t="s">
        <v>20</v>
      </c>
      <c r="G5" s="58" t="s">
        <v>21</v>
      </c>
      <c r="H5" s="58" t="s">
        <v>20</v>
      </c>
      <c r="I5" s="58" t="s">
        <v>21</v>
      </c>
      <c r="J5" s="58" t="s">
        <v>20</v>
      </c>
      <c r="K5" s="58" t="s">
        <v>21</v>
      </c>
      <c r="L5" s="58" t="s">
        <v>20</v>
      </c>
      <c r="M5" s="77"/>
      <c r="N5" s="77"/>
    </row>
    <row r="6" spans="1:14" s="33" customFormat="1" ht="17.25" customHeight="1">
      <c r="A6" s="44"/>
      <c r="B6" s="78" t="s">
        <v>59</v>
      </c>
      <c r="C6" s="78"/>
      <c r="D6" s="78"/>
      <c r="E6" s="78"/>
      <c r="F6" s="78"/>
      <c r="G6" s="78"/>
      <c r="H6" s="78"/>
      <c r="I6" s="78"/>
      <c r="J6" s="78"/>
      <c r="K6" s="78"/>
      <c r="L6" s="78"/>
      <c r="M6" s="78"/>
      <c r="N6" s="78"/>
    </row>
    <row r="7" spans="1:14" s="33" customFormat="1" ht="17.25" customHeight="1">
      <c r="A7" s="44" t="s">
        <v>44</v>
      </c>
      <c r="B7" s="78" t="s">
        <v>52</v>
      </c>
      <c r="C7" s="78"/>
      <c r="D7" s="78"/>
      <c r="E7" s="78"/>
      <c r="F7" s="78"/>
      <c r="G7" s="78"/>
      <c r="H7" s="78"/>
      <c r="I7" s="78"/>
      <c r="J7" s="78"/>
      <c r="K7" s="78"/>
      <c r="L7" s="78"/>
      <c r="M7" s="78"/>
      <c r="N7" s="78"/>
    </row>
    <row r="8" spans="1:14" s="33" customFormat="1" ht="24.75" customHeight="1">
      <c r="A8" s="44" t="s">
        <v>8</v>
      </c>
      <c r="B8" s="78" t="s">
        <v>245</v>
      </c>
      <c r="C8" s="78"/>
      <c r="D8" s="78"/>
      <c r="E8" s="78"/>
      <c r="F8" s="78"/>
      <c r="G8" s="78"/>
      <c r="H8" s="78"/>
      <c r="I8" s="78"/>
      <c r="J8" s="78"/>
      <c r="K8" s="78"/>
      <c r="L8" s="78"/>
      <c r="M8" s="78"/>
      <c r="N8" s="78"/>
    </row>
    <row r="9" spans="1:14" s="33" customFormat="1" ht="24" customHeight="1">
      <c r="A9" s="44" t="s">
        <v>23</v>
      </c>
      <c r="B9" s="45" t="s">
        <v>196</v>
      </c>
      <c r="C9" s="42" t="s">
        <v>197</v>
      </c>
      <c r="D9" s="42">
        <v>9</v>
      </c>
      <c r="E9" s="42">
        <v>11</v>
      </c>
      <c r="F9" s="42"/>
      <c r="G9" s="42">
        <v>15</v>
      </c>
      <c r="H9" s="42"/>
      <c r="I9" s="42">
        <v>11</v>
      </c>
      <c r="J9" s="42"/>
      <c r="K9" s="42">
        <v>8</v>
      </c>
      <c r="L9" s="42"/>
      <c r="M9" s="45" t="s">
        <v>198</v>
      </c>
      <c r="N9" s="45" t="s">
        <v>148</v>
      </c>
    </row>
    <row r="10" spans="1:14" s="33" customFormat="1" ht="25.5" customHeight="1">
      <c r="A10" s="44" t="s">
        <v>15</v>
      </c>
      <c r="B10" s="78" t="s">
        <v>243</v>
      </c>
      <c r="C10" s="78"/>
      <c r="D10" s="78"/>
      <c r="E10" s="78"/>
      <c r="F10" s="78"/>
      <c r="G10" s="78"/>
      <c r="H10" s="78"/>
      <c r="I10" s="78"/>
      <c r="J10" s="78"/>
      <c r="K10" s="78"/>
      <c r="L10" s="78"/>
      <c r="M10" s="78"/>
      <c r="N10" s="78"/>
    </row>
    <row r="11" spans="1:14" s="33" customFormat="1" ht="39" customHeight="1">
      <c r="A11" s="44" t="s">
        <v>201</v>
      </c>
      <c r="B11" s="45" t="s">
        <v>199</v>
      </c>
      <c r="C11" s="42" t="s">
        <v>197</v>
      </c>
      <c r="D11" s="42">
        <v>1</v>
      </c>
      <c r="E11" s="42">
        <v>3</v>
      </c>
      <c r="F11" s="42"/>
      <c r="G11" s="42">
        <v>2</v>
      </c>
      <c r="H11" s="42"/>
      <c r="I11" s="42">
        <v>0</v>
      </c>
      <c r="J11" s="42"/>
      <c r="K11" s="42">
        <v>0</v>
      </c>
      <c r="L11" s="42"/>
      <c r="M11" s="45" t="s">
        <v>198</v>
      </c>
      <c r="N11" s="45" t="s">
        <v>148</v>
      </c>
    </row>
    <row r="12" spans="1:14" s="33" customFormat="1" ht="18" customHeight="1">
      <c r="A12" s="46" t="s">
        <v>25</v>
      </c>
      <c r="B12" s="47" t="s">
        <v>200</v>
      </c>
      <c r="C12" s="48" t="s">
        <v>197</v>
      </c>
      <c r="D12" s="48">
        <v>51</v>
      </c>
      <c r="E12" s="48">
        <v>2</v>
      </c>
      <c r="F12" s="48"/>
      <c r="G12" s="48">
        <v>10</v>
      </c>
      <c r="H12" s="48"/>
      <c r="I12" s="48">
        <v>0</v>
      </c>
      <c r="J12" s="48"/>
      <c r="K12" s="48">
        <v>0</v>
      </c>
      <c r="L12" s="48"/>
      <c r="M12" s="45" t="s">
        <v>198</v>
      </c>
      <c r="N12" s="45" t="s">
        <v>148</v>
      </c>
    </row>
    <row r="13" spans="1:14" s="33" customFormat="1" ht="29.25" customHeight="1">
      <c r="A13" s="46" t="s">
        <v>202</v>
      </c>
      <c r="B13" s="47" t="s">
        <v>239</v>
      </c>
      <c r="C13" s="48" t="s">
        <v>197</v>
      </c>
      <c r="D13" s="48">
        <v>1</v>
      </c>
      <c r="E13" s="48">
        <v>0</v>
      </c>
      <c r="F13" s="48"/>
      <c r="G13" s="48">
        <v>1</v>
      </c>
      <c r="H13" s="48"/>
      <c r="I13" s="48">
        <v>1</v>
      </c>
      <c r="J13" s="48"/>
      <c r="K13" s="48">
        <v>1</v>
      </c>
      <c r="L13" s="48"/>
      <c r="M13" s="45" t="s">
        <v>198</v>
      </c>
      <c r="N13" s="45" t="s">
        <v>148</v>
      </c>
    </row>
    <row r="14" spans="1:14" s="33" customFormat="1" ht="23.25" customHeight="1">
      <c r="A14" s="46" t="s">
        <v>325</v>
      </c>
      <c r="B14" s="47" t="s">
        <v>326</v>
      </c>
      <c r="C14" s="48" t="s">
        <v>218</v>
      </c>
      <c r="D14" s="48" t="s">
        <v>112</v>
      </c>
      <c r="E14" s="48" t="s">
        <v>112</v>
      </c>
      <c r="F14" s="48"/>
      <c r="G14" s="48" t="s">
        <v>109</v>
      </c>
      <c r="H14" s="48"/>
      <c r="I14" s="48" t="s">
        <v>318</v>
      </c>
      <c r="J14" s="48"/>
      <c r="K14" s="48" t="s">
        <v>318</v>
      </c>
      <c r="L14" s="48"/>
      <c r="M14" s="45" t="s">
        <v>198</v>
      </c>
      <c r="N14" s="45" t="s">
        <v>148</v>
      </c>
    </row>
    <row r="15" spans="1:14" s="33" customFormat="1" ht="23.25" customHeight="1">
      <c r="A15" s="46" t="s">
        <v>358</v>
      </c>
      <c r="B15" s="62" t="s">
        <v>353</v>
      </c>
      <c r="C15" s="48" t="s">
        <v>197</v>
      </c>
      <c r="D15" s="48">
        <v>0</v>
      </c>
      <c r="E15" s="48">
        <v>0</v>
      </c>
      <c r="F15" s="48"/>
      <c r="G15" s="46" t="s">
        <v>354</v>
      </c>
      <c r="H15" s="48"/>
      <c r="I15" s="48">
        <v>0</v>
      </c>
      <c r="J15" s="48"/>
      <c r="K15" s="48">
        <v>0</v>
      </c>
      <c r="L15" s="48"/>
      <c r="M15" s="63" t="s">
        <v>198</v>
      </c>
      <c r="N15" s="63" t="s">
        <v>148</v>
      </c>
    </row>
    <row r="16" spans="1:14" s="33" customFormat="1" ht="27" customHeight="1">
      <c r="A16" s="46" t="s">
        <v>71</v>
      </c>
      <c r="B16" s="79" t="s">
        <v>87</v>
      </c>
      <c r="C16" s="79"/>
      <c r="D16" s="79"/>
      <c r="E16" s="79"/>
      <c r="F16" s="79"/>
      <c r="G16" s="79"/>
      <c r="H16" s="79"/>
      <c r="I16" s="79"/>
      <c r="J16" s="79"/>
      <c r="K16" s="79"/>
      <c r="L16" s="79"/>
      <c r="M16" s="79"/>
      <c r="N16" s="79"/>
    </row>
    <row r="17" spans="1:14" s="33" customFormat="1" ht="27" customHeight="1">
      <c r="A17" s="46" t="s">
        <v>72</v>
      </c>
      <c r="B17" s="47" t="s">
        <v>203</v>
      </c>
      <c r="C17" s="48" t="s">
        <v>197</v>
      </c>
      <c r="D17" s="48">
        <v>30</v>
      </c>
      <c r="E17" s="48">
        <v>18</v>
      </c>
      <c r="F17" s="48"/>
      <c r="G17" s="48">
        <v>0</v>
      </c>
      <c r="H17" s="48"/>
      <c r="I17" s="48">
        <v>20</v>
      </c>
      <c r="J17" s="48"/>
      <c r="K17" s="48">
        <v>0</v>
      </c>
      <c r="L17" s="48"/>
      <c r="M17" s="47" t="s">
        <v>299</v>
      </c>
      <c r="N17" s="47" t="s">
        <v>297</v>
      </c>
    </row>
    <row r="18" spans="1:14" s="33" customFormat="1" ht="42" customHeight="1">
      <c r="A18" s="46" t="s">
        <v>209</v>
      </c>
      <c r="B18" s="47" t="s">
        <v>205</v>
      </c>
      <c r="C18" s="48" t="s">
        <v>204</v>
      </c>
      <c r="D18" s="48">
        <v>0</v>
      </c>
      <c r="E18" s="48">
        <v>2345</v>
      </c>
      <c r="F18" s="48"/>
      <c r="G18" s="48">
        <v>0</v>
      </c>
      <c r="H18" s="48"/>
      <c r="I18" s="48">
        <v>0</v>
      </c>
      <c r="J18" s="48"/>
      <c r="K18" s="48">
        <v>1736</v>
      </c>
      <c r="L18" s="48"/>
      <c r="M18" s="49" t="s">
        <v>337</v>
      </c>
      <c r="N18" s="49" t="s">
        <v>338</v>
      </c>
    </row>
    <row r="19" spans="1:14" s="33" customFormat="1" ht="28.5" customHeight="1">
      <c r="A19" s="46" t="s">
        <v>210</v>
      </c>
      <c r="B19" s="47" t="s">
        <v>206</v>
      </c>
      <c r="C19" s="48" t="s">
        <v>197</v>
      </c>
      <c r="D19" s="48">
        <v>1</v>
      </c>
      <c r="E19" s="48">
        <v>0</v>
      </c>
      <c r="F19" s="48"/>
      <c r="G19" s="48">
        <v>0</v>
      </c>
      <c r="H19" s="48"/>
      <c r="I19" s="48">
        <v>0</v>
      </c>
      <c r="J19" s="48"/>
      <c r="K19" s="48">
        <v>1</v>
      </c>
      <c r="L19" s="48"/>
      <c r="M19" s="49" t="s">
        <v>341</v>
      </c>
      <c r="N19" s="49" t="s">
        <v>342</v>
      </c>
    </row>
    <row r="20" spans="1:14" s="33" customFormat="1" ht="26.25">
      <c r="A20" s="46" t="s">
        <v>211</v>
      </c>
      <c r="B20" s="56" t="s">
        <v>347</v>
      </c>
      <c r="C20" s="48" t="s">
        <v>197</v>
      </c>
      <c r="D20" s="46" t="s">
        <v>80</v>
      </c>
      <c r="E20" s="46" t="s">
        <v>80</v>
      </c>
      <c r="F20" s="48"/>
      <c r="G20" s="46" t="s">
        <v>81</v>
      </c>
      <c r="H20" s="46"/>
      <c r="I20" s="46" t="s">
        <v>345</v>
      </c>
      <c r="J20" s="48"/>
      <c r="K20" s="48">
        <v>0</v>
      </c>
      <c r="L20" s="48"/>
      <c r="M20" s="49" t="s">
        <v>339</v>
      </c>
      <c r="N20" s="49" t="s">
        <v>340</v>
      </c>
    </row>
    <row r="21" spans="1:14" s="33" customFormat="1" ht="26.25">
      <c r="A21" s="46" t="s">
        <v>212</v>
      </c>
      <c r="B21" s="47" t="s">
        <v>208</v>
      </c>
      <c r="C21" s="48" t="s">
        <v>197</v>
      </c>
      <c r="D21" s="48">
        <v>0</v>
      </c>
      <c r="E21" s="48">
        <v>0</v>
      </c>
      <c r="F21" s="48"/>
      <c r="G21" s="48">
        <v>0</v>
      </c>
      <c r="H21" s="48"/>
      <c r="I21" s="48">
        <v>1</v>
      </c>
      <c r="J21" s="48"/>
      <c r="K21" s="48">
        <v>0</v>
      </c>
      <c r="L21" s="48"/>
      <c r="M21" s="47" t="s">
        <v>300</v>
      </c>
      <c r="N21" s="47" t="s">
        <v>298</v>
      </c>
    </row>
    <row r="22" spans="1:14" s="33" customFormat="1" ht="33" customHeight="1">
      <c r="A22" s="46" t="s">
        <v>93</v>
      </c>
      <c r="B22" s="81" t="s">
        <v>327</v>
      </c>
      <c r="C22" s="82"/>
      <c r="D22" s="82"/>
      <c r="E22" s="82"/>
      <c r="F22" s="82"/>
      <c r="G22" s="82"/>
      <c r="H22" s="82"/>
      <c r="I22" s="82"/>
      <c r="J22" s="82"/>
      <c r="K22" s="82"/>
      <c r="L22" s="82"/>
      <c r="M22" s="82"/>
      <c r="N22" s="83"/>
    </row>
    <row r="23" spans="1:14" s="33" customFormat="1" ht="26.25">
      <c r="A23" s="46" t="s">
        <v>94</v>
      </c>
      <c r="B23" s="47" t="s">
        <v>215</v>
      </c>
      <c r="C23" s="48" t="s">
        <v>213</v>
      </c>
      <c r="D23" s="48">
        <v>4</v>
      </c>
      <c r="E23" s="48">
        <v>3</v>
      </c>
      <c r="F23" s="48"/>
      <c r="G23" s="48">
        <v>6</v>
      </c>
      <c r="H23" s="48"/>
      <c r="I23" s="48">
        <v>5</v>
      </c>
      <c r="J23" s="48"/>
      <c r="K23" s="48">
        <v>4</v>
      </c>
      <c r="L23" s="48"/>
      <c r="M23" s="47" t="s">
        <v>214</v>
      </c>
      <c r="N23" s="47" t="s">
        <v>99</v>
      </c>
    </row>
    <row r="24" spans="1:14" s="33" customFormat="1" ht="28.5" customHeight="1">
      <c r="A24" s="46" t="s">
        <v>104</v>
      </c>
      <c r="B24" s="79" t="s">
        <v>216</v>
      </c>
      <c r="C24" s="79"/>
      <c r="D24" s="79"/>
      <c r="E24" s="79"/>
      <c r="F24" s="79"/>
      <c r="G24" s="79"/>
      <c r="H24" s="79"/>
      <c r="I24" s="79"/>
      <c r="J24" s="79"/>
      <c r="K24" s="79"/>
      <c r="L24" s="79"/>
      <c r="M24" s="79"/>
      <c r="N24" s="79"/>
    </row>
    <row r="25" spans="1:14" s="33" customFormat="1" ht="29.25" customHeight="1">
      <c r="A25" s="46" t="s">
        <v>217</v>
      </c>
      <c r="B25" s="47" t="s">
        <v>187</v>
      </c>
      <c r="C25" s="48" t="s">
        <v>218</v>
      </c>
      <c r="D25" s="48" t="s">
        <v>109</v>
      </c>
      <c r="E25" s="48" t="s">
        <v>109</v>
      </c>
      <c r="F25" s="48"/>
      <c r="G25" s="48" t="s">
        <v>109</v>
      </c>
      <c r="H25" s="48"/>
      <c r="I25" s="48" t="s">
        <v>109</v>
      </c>
      <c r="J25" s="48"/>
      <c r="K25" s="48" t="s">
        <v>109</v>
      </c>
      <c r="L25" s="48"/>
      <c r="M25" s="47" t="s">
        <v>214</v>
      </c>
      <c r="N25" s="47" t="s">
        <v>99</v>
      </c>
    </row>
    <row r="26" spans="1:14" s="33" customFormat="1" ht="20.25" customHeight="1">
      <c r="A26" s="46" t="s">
        <v>219</v>
      </c>
      <c r="B26" s="47" t="s">
        <v>125</v>
      </c>
      <c r="C26" s="48" t="s">
        <v>218</v>
      </c>
      <c r="D26" s="48" t="s">
        <v>109</v>
      </c>
      <c r="E26" s="48" t="s">
        <v>109</v>
      </c>
      <c r="F26" s="48"/>
      <c r="G26" s="48" t="s">
        <v>109</v>
      </c>
      <c r="H26" s="48"/>
      <c r="I26" s="48" t="s">
        <v>109</v>
      </c>
      <c r="J26" s="48"/>
      <c r="K26" s="48" t="s">
        <v>109</v>
      </c>
      <c r="L26" s="48"/>
      <c r="M26" s="47" t="s">
        <v>214</v>
      </c>
      <c r="N26" s="47" t="s">
        <v>99</v>
      </c>
    </row>
    <row r="27" spans="1:14" s="33" customFormat="1" ht="27.75" customHeight="1">
      <c r="A27" s="46" t="s">
        <v>220</v>
      </c>
      <c r="B27" s="79" t="s">
        <v>244</v>
      </c>
      <c r="C27" s="79"/>
      <c r="D27" s="79"/>
      <c r="E27" s="79"/>
      <c r="F27" s="79"/>
      <c r="G27" s="79"/>
      <c r="H27" s="79"/>
      <c r="I27" s="79"/>
      <c r="J27" s="79"/>
      <c r="K27" s="79"/>
      <c r="L27" s="79"/>
      <c r="M27" s="79"/>
      <c r="N27" s="79"/>
    </row>
    <row r="28" spans="1:14" s="33" customFormat="1" ht="54" customHeight="1">
      <c r="A28" s="46" t="s">
        <v>129</v>
      </c>
      <c r="B28" s="47" t="s">
        <v>190</v>
      </c>
      <c r="C28" s="48" t="s">
        <v>221</v>
      </c>
      <c r="D28" s="48">
        <v>42.6</v>
      </c>
      <c r="E28" s="48">
        <v>42.6</v>
      </c>
      <c r="F28" s="48"/>
      <c r="G28" s="48">
        <v>42.6</v>
      </c>
      <c r="H28" s="48"/>
      <c r="I28" s="48">
        <v>42.6</v>
      </c>
      <c r="J28" s="48"/>
      <c r="K28" s="48">
        <v>42.6</v>
      </c>
      <c r="L28" s="48"/>
      <c r="M28" s="47" t="s">
        <v>222</v>
      </c>
      <c r="N28" s="47" t="s">
        <v>133</v>
      </c>
    </row>
    <row r="29" spans="1:14" s="33" customFormat="1" ht="20.25" customHeight="1">
      <c r="A29" s="46" t="s">
        <v>140</v>
      </c>
      <c r="B29" s="79" t="s">
        <v>223</v>
      </c>
      <c r="C29" s="79"/>
      <c r="D29" s="79"/>
      <c r="E29" s="79"/>
      <c r="F29" s="79"/>
      <c r="G29" s="79"/>
      <c r="H29" s="79"/>
      <c r="I29" s="79"/>
      <c r="J29" s="79"/>
      <c r="K29" s="79"/>
      <c r="L29" s="79"/>
      <c r="M29" s="79"/>
      <c r="N29" s="79"/>
    </row>
    <row r="30" spans="1:14" s="33" customFormat="1" ht="64.5" customHeight="1">
      <c r="A30" s="46" t="s">
        <v>141</v>
      </c>
      <c r="B30" s="47" t="s">
        <v>134</v>
      </c>
      <c r="C30" s="48" t="s">
        <v>218</v>
      </c>
      <c r="D30" s="48" t="s">
        <v>112</v>
      </c>
      <c r="E30" s="48" t="s">
        <v>109</v>
      </c>
      <c r="F30" s="48"/>
      <c r="G30" s="48" t="s">
        <v>109</v>
      </c>
      <c r="H30" s="48"/>
      <c r="I30" s="48" t="s">
        <v>109</v>
      </c>
      <c r="J30" s="48"/>
      <c r="K30" s="48" t="s">
        <v>109</v>
      </c>
      <c r="L30" s="48"/>
      <c r="M30" s="49" t="s">
        <v>343</v>
      </c>
      <c r="N30" s="49" t="s">
        <v>335</v>
      </c>
    </row>
    <row r="31" spans="1:14" s="33" customFormat="1">
      <c r="A31" s="34"/>
      <c r="C31" s="35"/>
      <c r="D31" s="35"/>
      <c r="E31" s="35"/>
      <c r="F31" s="35"/>
      <c r="G31" s="35"/>
      <c r="H31" s="35"/>
      <c r="I31" s="35"/>
      <c r="J31" s="35"/>
      <c r="K31" s="35"/>
      <c r="L31" s="35"/>
    </row>
    <row r="32" spans="1:14" s="33" customFormat="1">
      <c r="A32" s="34"/>
      <c r="C32" s="35"/>
      <c r="D32" s="35"/>
      <c r="E32" s="35"/>
      <c r="F32" s="35"/>
      <c r="G32" s="35"/>
      <c r="H32" s="35"/>
      <c r="I32" s="35"/>
      <c r="J32" s="35"/>
      <c r="K32" s="35"/>
      <c r="L32" s="35"/>
    </row>
    <row r="33" spans="1:12" s="33" customFormat="1">
      <c r="A33" s="34"/>
      <c r="C33" s="35"/>
      <c r="D33" s="35"/>
      <c r="E33" s="35"/>
      <c r="F33" s="35"/>
      <c r="G33" s="35"/>
      <c r="H33" s="35"/>
      <c r="I33" s="35"/>
      <c r="J33" s="35"/>
      <c r="K33" s="35"/>
      <c r="L33" s="35"/>
    </row>
  </sheetData>
  <mergeCells count="20">
    <mergeCell ref="B24:N24"/>
    <mergeCell ref="B27:N27"/>
    <mergeCell ref="B29:N29"/>
    <mergeCell ref="A1:N1"/>
    <mergeCell ref="B16:N16"/>
    <mergeCell ref="B22:N22"/>
    <mergeCell ref="N3:N5"/>
    <mergeCell ref="B6:N6"/>
    <mergeCell ref="B8:N8"/>
    <mergeCell ref="B10:N10"/>
    <mergeCell ref="E4:F4"/>
    <mergeCell ref="A3:A5"/>
    <mergeCell ref="B3:B5"/>
    <mergeCell ref="C3:C5"/>
    <mergeCell ref="D3:L3"/>
    <mergeCell ref="G4:H4"/>
    <mergeCell ref="I4:J4"/>
    <mergeCell ref="M3:M5"/>
    <mergeCell ref="K4:L4"/>
    <mergeCell ref="B7:N7"/>
  </mergeCells>
  <pageMargins left="0.70866141732283472" right="0.70866141732283472" top="0.74803149606299213" bottom="0.74803149606299213" header="0.31496062992125984" footer="0.31496062992125984"/>
  <pageSetup paperSize="9" scale="57"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F164"/>
  <sheetViews>
    <sheetView view="pageBreakPreview" zoomScale="115" zoomScaleNormal="100" zoomScaleSheetLayoutView="115" workbookViewId="0">
      <pane xSplit="1" ySplit="4" topLeftCell="B38" activePane="bottomRight" state="frozen"/>
      <selection pane="topRight" activeCell="B1" sqref="B1"/>
      <selection pane="bottomLeft" activeCell="A5" sqref="A5"/>
      <selection pane="bottomRight" sqref="A1:F164"/>
    </sheetView>
  </sheetViews>
  <sheetFormatPr defaultRowHeight="15"/>
  <cols>
    <col min="1" max="1" width="40.85546875" style="2" customWidth="1"/>
    <col min="2" max="2" width="5.7109375" style="2" customWidth="1"/>
    <col min="3" max="3" width="12.85546875" style="2" customWidth="1"/>
    <col min="4" max="4" width="9" style="2" customWidth="1"/>
    <col min="5" max="5" width="9.28515625" style="2" customWidth="1"/>
    <col min="6" max="6" width="9.5703125" style="2" customWidth="1"/>
    <col min="7" max="16384" width="9.140625" style="2"/>
  </cols>
  <sheetData>
    <row r="1" spans="1:6" ht="18.75" customHeight="1">
      <c r="A1" s="96" t="s">
        <v>54</v>
      </c>
      <c r="B1" s="96"/>
      <c r="C1" s="96"/>
      <c r="D1" s="96"/>
      <c r="E1" s="96"/>
      <c r="F1" s="96"/>
    </row>
    <row r="3" spans="1:6" ht="16.5" customHeight="1">
      <c r="A3" s="92"/>
      <c r="B3" s="91"/>
      <c r="C3" s="94" t="s">
        <v>55</v>
      </c>
      <c r="D3" s="95"/>
      <c r="E3" s="95"/>
      <c r="F3" s="95"/>
    </row>
    <row r="4" spans="1:6" ht="16.5" customHeight="1">
      <c r="A4" s="92"/>
      <c r="B4" s="91"/>
      <c r="C4" s="50" t="s">
        <v>7</v>
      </c>
      <c r="D4" s="51">
        <v>2014</v>
      </c>
      <c r="E4" s="51">
        <v>2015</v>
      </c>
      <c r="F4" s="51">
        <v>2016</v>
      </c>
    </row>
    <row r="5" spans="1:6" ht="16.5" customHeight="1">
      <c r="A5" s="93" t="s">
        <v>59</v>
      </c>
      <c r="B5" s="52" t="s">
        <v>7</v>
      </c>
      <c r="C5" s="53">
        <f>'Пр14. План'!E7</f>
        <v>163037.02600000001</v>
      </c>
      <c r="D5" s="53">
        <f>'Пр14. План'!E8</f>
        <v>52146.862000000008</v>
      </c>
      <c r="E5" s="53">
        <f>'Пр14. План'!E9</f>
        <v>52517.582000000002</v>
      </c>
      <c r="F5" s="53">
        <f>'Пр14. План'!E10</f>
        <v>58372.582000000009</v>
      </c>
    </row>
    <row r="6" spans="1:6" ht="16.5" customHeight="1">
      <c r="A6" s="93"/>
      <c r="B6" s="54" t="s">
        <v>3</v>
      </c>
      <c r="C6" s="53">
        <f>'Пр14. План'!F7</f>
        <v>3767.9999999999995</v>
      </c>
      <c r="D6" s="53">
        <f>'Пр14. План'!F8</f>
        <v>1263.5999999999999</v>
      </c>
      <c r="E6" s="53">
        <f>'Пр14. План'!F9</f>
        <v>1252.1999999999998</v>
      </c>
      <c r="F6" s="53">
        <f>'Пр14. План'!F10</f>
        <v>1252.1999999999998</v>
      </c>
    </row>
    <row r="7" spans="1:6" ht="16.5" customHeight="1">
      <c r="A7" s="93"/>
      <c r="B7" s="54" t="s">
        <v>4</v>
      </c>
      <c r="C7" s="53">
        <f>'Пр14. План'!G7</f>
        <v>5531.4</v>
      </c>
      <c r="D7" s="53">
        <f>'Пр14. План'!G8</f>
        <v>1843.8</v>
      </c>
      <c r="E7" s="53">
        <f>'Пр14. План'!G9</f>
        <v>1843.8</v>
      </c>
      <c r="F7" s="53">
        <f>'Пр14. План'!G10</f>
        <v>1843.8</v>
      </c>
    </row>
    <row r="8" spans="1:6" ht="16.5" customHeight="1">
      <c r="A8" s="93"/>
      <c r="B8" s="54" t="s">
        <v>5</v>
      </c>
      <c r="C8" s="53">
        <f>'Пр14. План'!H7</f>
        <v>153737.62600000002</v>
      </c>
      <c r="D8" s="53">
        <f>'Пр14. План'!H8</f>
        <v>49039.462000000007</v>
      </c>
      <c r="E8" s="53">
        <f>'Пр14. План'!H9</f>
        <v>49421.582000000002</v>
      </c>
      <c r="F8" s="53">
        <f>'Пр14. План'!H10</f>
        <v>55276.582000000009</v>
      </c>
    </row>
    <row r="9" spans="1:6" ht="16.5" customHeight="1">
      <c r="A9" s="93"/>
      <c r="B9" s="54" t="s">
        <v>6</v>
      </c>
      <c r="C9" s="53">
        <f>C14+C34+C39+C44+C49+C54+C59+C64</f>
        <v>0</v>
      </c>
      <c r="D9" s="53">
        <f>D14+D34+D39+D44+D49+D54+D59+D64</f>
        <v>0</v>
      </c>
      <c r="E9" s="53">
        <f>E14+E34+E39+E44+E49+E54+E59+E64</f>
        <v>0</v>
      </c>
      <c r="F9" s="53">
        <f>F14+F34+F39+F44+F49+F54+F59+F64</f>
        <v>0</v>
      </c>
    </row>
    <row r="10" spans="1:6" ht="16.5" customHeight="1">
      <c r="A10" s="93" t="s">
        <v>155</v>
      </c>
      <c r="B10" s="52" t="s">
        <v>7</v>
      </c>
      <c r="C10" s="53">
        <f>C15+C20+C25</f>
        <v>90428.831000000006</v>
      </c>
      <c r="D10" s="53">
        <f t="shared" ref="D10:F10" si="0">D15+D20+D25</f>
        <v>30235.797000000002</v>
      </c>
      <c r="E10" s="53">
        <f t="shared" si="0"/>
        <v>30181.517000000003</v>
      </c>
      <c r="F10" s="53">
        <f t="shared" si="0"/>
        <v>30011.517000000003</v>
      </c>
    </row>
    <row r="11" spans="1:6" ht="16.5" customHeight="1">
      <c r="A11" s="93"/>
      <c r="B11" s="54" t="s">
        <v>3</v>
      </c>
      <c r="C11" s="53">
        <f t="shared" ref="C11:F14" si="1">C16+C21+C26</f>
        <v>3492.0000000000005</v>
      </c>
      <c r="D11" s="53">
        <f t="shared" si="1"/>
        <v>1171.6000000000001</v>
      </c>
      <c r="E11" s="53">
        <f t="shared" si="1"/>
        <v>1160.2</v>
      </c>
      <c r="F11" s="53">
        <f t="shared" si="1"/>
        <v>1160.2</v>
      </c>
    </row>
    <row r="12" spans="1:6" ht="16.5" customHeight="1">
      <c r="A12" s="93"/>
      <c r="B12" s="54" t="s">
        <v>4</v>
      </c>
      <c r="C12" s="53">
        <f t="shared" si="1"/>
        <v>5531.4</v>
      </c>
      <c r="D12" s="53">
        <f t="shared" si="1"/>
        <v>1843.8</v>
      </c>
      <c r="E12" s="53">
        <f t="shared" si="1"/>
        <v>1843.8</v>
      </c>
      <c r="F12" s="53">
        <f t="shared" si="1"/>
        <v>1843.8</v>
      </c>
    </row>
    <row r="13" spans="1:6" ht="16.5" customHeight="1">
      <c r="A13" s="93"/>
      <c r="B13" s="54" t="s">
        <v>5</v>
      </c>
      <c r="C13" s="53">
        <f t="shared" si="1"/>
        <v>81405.430999999997</v>
      </c>
      <c r="D13" s="53">
        <f t="shared" si="1"/>
        <v>27220.397000000004</v>
      </c>
      <c r="E13" s="53">
        <f t="shared" si="1"/>
        <v>27177.517000000003</v>
      </c>
      <c r="F13" s="53">
        <f t="shared" si="1"/>
        <v>27007.517000000003</v>
      </c>
    </row>
    <row r="14" spans="1:6" ht="16.5" customHeight="1">
      <c r="A14" s="93"/>
      <c r="B14" s="54" t="s">
        <v>6</v>
      </c>
      <c r="C14" s="53">
        <f t="shared" si="1"/>
        <v>0</v>
      </c>
      <c r="D14" s="53">
        <f t="shared" si="1"/>
        <v>0</v>
      </c>
      <c r="E14" s="53">
        <f t="shared" si="1"/>
        <v>0</v>
      </c>
      <c r="F14" s="53">
        <f t="shared" si="1"/>
        <v>0</v>
      </c>
    </row>
    <row r="15" spans="1:6" ht="16.5" customHeight="1">
      <c r="A15" s="88" t="s">
        <v>156</v>
      </c>
      <c r="B15" s="52" t="s">
        <v>7</v>
      </c>
      <c r="C15" s="53">
        <f>C160</f>
        <v>83895.951000000001</v>
      </c>
      <c r="D15" s="53">
        <f t="shared" ref="D15:F15" si="2">D160</f>
        <v>27965.317000000003</v>
      </c>
      <c r="E15" s="53">
        <f t="shared" si="2"/>
        <v>27965.317000000003</v>
      </c>
      <c r="F15" s="53">
        <f t="shared" si="2"/>
        <v>27965.317000000003</v>
      </c>
    </row>
    <row r="16" spans="1:6" ht="16.5" customHeight="1">
      <c r="A16" s="89"/>
      <c r="B16" s="54" t="s">
        <v>3</v>
      </c>
      <c r="C16" s="53">
        <f t="shared" ref="C16:F19" si="3">C161</f>
        <v>3480.6000000000004</v>
      </c>
      <c r="D16" s="53">
        <f t="shared" si="3"/>
        <v>1160.2</v>
      </c>
      <c r="E16" s="53">
        <f t="shared" si="3"/>
        <v>1160.2</v>
      </c>
      <c r="F16" s="53">
        <f t="shared" si="3"/>
        <v>1160.2</v>
      </c>
    </row>
    <row r="17" spans="1:6" ht="16.5" customHeight="1">
      <c r="A17" s="89"/>
      <c r="B17" s="54" t="s">
        <v>4</v>
      </c>
      <c r="C17" s="53">
        <f t="shared" si="3"/>
        <v>5531.4</v>
      </c>
      <c r="D17" s="53">
        <f t="shared" si="3"/>
        <v>1843.8</v>
      </c>
      <c r="E17" s="53">
        <f t="shared" si="3"/>
        <v>1843.8</v>
      </c>
      <c r="F17" s="53">
        <f t="shared" si="3"/>
        <v>1843.8</v>
      </c>
    </row>
    <row r="18" spans="1:6" ht="16.5" customHeight="1">
      <c r="A18" s="89"/>
      <c r="B18" s="54" t="s">
        <v>5</v>
      </c>
      <c r="C18" s="53">
        <f t="shared" si="3"/>
        <v>74883.951000000001</v>
      </c>
      <c r="D18" s="53">
        <f t="shared" si="3"/>
        <v>24961.317000000003</v>
      </c>
      <c r="E18" s="53">
        <f t="shared" si="3"/>
        <v>24961.317000000003</v>
      </c>
      <c r="F18" s="53">
        <f t="shared" si="3"/>
        <v>24961.317000000003</v>
      </c>
    </row>
    <row r="19" spans="1:6" ht="16.5" customHeight="1">
      <c r="A19" s="90"/>
      <c r="B19" s="54" t="s">
        <v>6</v>
      </c>
      <c r="C19" s="53">
        <f t="shared" si="3"/>
        <v>0</v>
      </c>
      <c r="D19" s="53">
        <f t="shared" si="3"/>
        <v>0</v>
      </c>
      <c r="E19" s="53">
        <f t="shared" si="3"/>
        <v>0</v>
      </c>
      <c r="F19" s="53">
        <f t="shared" si="3"/>
        <v>0</v>
      </c>
    </row>
    <row r="20" spans="1:6" ht="16.5" customHeight="1">
      <c r="A20" s="88" t="s">
        <v>157</v>
      </c>
      <c r="B20" s="52" t="s">
        <v>7</v>
      </c>
      <c r="C20" s="53">
        <f>C120+C130</f>
        <v>4727.88</v>
      </c>
      <c r="D20" s="53">
        <f t="shared" ref="D20:F20" si="4">D120+D130</f>
        <v>1475.48</v>
      </c>
      <c r="E20" s="53">
        <f t="shared" si="4"/>
        <v>1636.2</v>
      </c>
      <c r="F20" s="53">
        <f t="shared" si="4"/>
        <v>1616.2</v>
      </c>
    </row>
    <row r="21" spans="1:6" ht="16.5" customHeight="1">
      <c r="A21" s="89"/>
      <c r="B21" s="54" t="s">
        <v>3</v>
      </c>
      <c r="C21" s="53">
        <f t="shared" ref="C21:F24" si="5">C121+C131</f>
        <v>11.4</v>
      </c>
      <c r="D21" s="53">
        <f t="shared" si="5"/>
        <v>11.4</v>
      </c>
      <c r="E21" s="53">
        <f t="shared" si="5"/>
        <v>0</v>
      </c>
      <c r="F21" s="53">
        <f t="shared" si="5"/>
        <v>0</v>
      </c>
    </row>
    <row r="22" spans="1:6" ht="16.5" customHeight="1">
      <c r="A22" s="89"/>
      <c r="B22" s="54" t="s">
        <v>4</v>
      </c>
      <c r="C22" s="53">
        <f t="shared" si="5"/>
        <v>0</v>
      </c>
      <c r="D22" s="53">
        <f t="shared" si="5"/>
        <v>0</v>
      </c>
      <c r="E22" s="53">
        <f t="shared" si="5"/>
        <v>0</v>
      </c>
      <c r="F22" s="53">
        <f t="shared" si="5"/>
        <v>0</v>
      </c>
    </row>
    <row r="23" spans="1:6" ht="16.5" customHeight="1">
      <c r="A23" s="89"/>
      <c r="B23" s="54" t="s">
        <v>5</v>
      </c>
      <c r="C23" s="53">
        <f t="shared" si="5"/>
        <v>4716.4799999999996</v>
      </c>
      <c r="D23" s="53">
        <f t="shared" si="5"/>
        <v>1464.08</v>
      </c>
      <c r="E23" s="53">
        <f t="shared" si="5"/>
        <v>1636.2</v>
      </c>
      <c r="F23" s="53">
        <f t="shared" si="5"/>
        <v>1616.2</v>
      </c>
    </row>
    <row r="24" spans="1:6" ht="16.5" customHeight="1">
      <c r="A24" s="90"/>
      <c r="B24" s="54" t="s">
        <v>6</v>
      </c>
      <c r="C24" s="53">
        <f t="shared" si="5"/>
        <v>0</v>
      </c>
      <c r="D24" s="53">
        <f t="shared" si="5"/>
        <v>0</v>
      </c>
      <c r="E24" s="53">
        <f t="shared" si="5"/>
        <v>0</v>
      </c>
      <c r="F24" s="53">
        <f t="shared" si="5"/>
        <v>0</v>
      </c>
    </row>
    <row r="25" spans="1:6" ht="16.5" customHeight="1">
      <c r="A25" s="88" t="s">
        <v>148</v>
      </c>
      <c r="B25" s="52" t="s">
        <v>7</v>
      </c>
      <c r="C25" s="53">
        <f>C70+C80</f>
        <v>1805</v>
      </c>
      <c r="D25" s="53">
        <f t="shared" ref="D25:F25" si="6">D70+D80</f>
        <v>795</v>
      </c>
      <c r="E25" s="53">
        <f t="shared" si="6"/>
        <v>580</v>
      </c>
      <c r="F25" s="53">
        <f t="shared" si="6"/>
        <v>430</v>
      </c>
    </row>
    <row r="26" spans="1:6" ht="16.5" customHeight="1">
      <c r="A26" s="89"/>
      <c r="B26" s="54" t="s">
        <v>3</v>
      </c>
      <c r="C26" s="53">
        <f t="shared" ref="C26:F29" si="7">C71+C81</f>
        <v>0</v>
      </c>
      <c r="D26" s="53">
        <f t="shared" si="7"/>
        <v>0</v>
      </c>
      <c r="E26" s="53">
        <f t="shared" si="7"/>
        <v>0</v>
      </c>
      <c r="F26" s="53">
        <f t="shared" si="7"/>
        <v>0</v>
      </c>
    </row>
    <row r="27" spans="1:6" ht="16.5" customHeight="1">
      <c r="A27" s="89"/>
      <c r="B27" s="54" t="s">
        <v>4</v>
      </c>
      <c r="C27" s="53">
        <f t="shared" si="7"/>
        <v>0</v>
      </c>
      <c r="D27" s="53">
        <f t="shared" si="7"/>
        <v>0</v>
      </c>
      <c r="E27" s="53">
        <f t="shared" si="7"/>
        <v>0</v>
      </c>
      <c r="F27" s="53">
        <f t="shared" si="7"/>
        <v>0</v>
      </c>
    </row>
    <row r="28" spans="1:6" ht="16.5" customHeight="1">
      <c r="A28" s="89"/>
      <c r="B28" s="54" t="s">
        <v>5</v>
      </c>
      <c r="C28" s="53">
        <f t="shared" si="7"/>
        <v>1805</v>
      </c>
      <c r="D28" s="53">
        <f t="shared" si="7"/>
        <v>795</v>
      </c>
      <c r="E28" s="53">
        <f t="shared" si="7"/>
        <v>580</v>
      </c>
      <c r="F28" s="53">
        <f t="shared" si="7"/>
        <v>430</v>
      </c>
    </row>
    <row r="29" spans="1:6" ht="16.5" customHeight="1">
      <c r="A29" s="90"/>
      <c r="B29" s="54" t="s">
        <v>6</v>
      </c>
      <c r="C29" s="53">
        <f t="shared" si="7"/>
        <v>0</v>
      </c>
      <c r="D29" s="53">
        <f t="shared" si="7"/>
        <v>0</v>
      </c>
      <c r="E29" s="53">
        <f t="shared" si="7"/>
        <v>0</v>
      </c>
      <c r="F29" s="53">
        <f t="shared" si="7"/>
        <v>0</v>
      </c>
    </row>
    <row r="30" spans="1:6" ht="16.5" customHeight="1">
      <c r="A30" s="88" t="s">
        <v>301</v>
      </c>
      <c r="B30" s="52" t="s">
        <v>7</v>
      </c>
      <c r="C30" s="53">
        <f>C90</f>
        <v>6400</v>
      </c>
      <c r="D30" s="53">
        <f t="shared" ref="D30:F30" si="8">D90</f>
        <v>0</v>
      </c>
      <c r="E30" s="53">
        <f t="shared" si="8"/>
        <v>400</v>
      </c>
      <c r="F30" s="53">
        <f t="shared" si="8"/>
        <v>6000</v>
      </c>
    </row>
    <row r="31" spans="1:6" ht="16.5" customHeight="1">
      <c r="A31" s="89"/>
      <c r="B31" s="54" t="s">
        <v>3</v>
      </c>
      <c r="C31" s="53">
        <f t="shared" ref="C31:F34" si="9">C91</f>
        <v>0</v>
      </c>
      <c r="D31" s="53">
        <f t="shared" si="9"/>
        <v>0</v>
      </c>
      <c r="E31" s="53">
        <f t="shared" si="9"/>
        <v>0</v>
      </c>
      <c r="F31" s="53">
        <f t="shared" si="9"/>
        <v>0</v>
      </c>
    </row>
    <row r="32" spans="1:6" ht="16.5" customHeight="1">
      <c r="A32" s="89"/>
      <c r="B32" s="54" t="s">
        <v>4</v>
      </c>
      <c r="C32" s="53">
        <f t="shared" si="9"/>
        <v>0</v>
      </c>
      <c r="D32" s="53">
        <f t="shared" si="9"/>
        <v>0</v>
      </c>
      <c r="E32" s="53">
        <f t="shared" si="9"/>
        <v>0</v>
      </c>
      <c r="F32" s="53">
        <f t="shared" si="9"/>
        <v>0</v>
      </c>
    </row>
    <row r="33" spans="1:6" ht="16.5" customHeight="1">
      <c r="A33" s="89"/>
      <c r="B33" s="54" t="s">
        <v>5</v>
      </c>
      <c r="C33" s="53">
        <f t="shared" si="9"/>
        <v>6400</v>
      </c>
      <c r="D33" s="53">
        <f t="shared" si="9"/>
        <v>0</v>
      </c>
      <c r="E33" s="53">
        <f t="shared" si="9"/>
        <v>400</v>
      </c>
      <c r="F33" s="53">
        <f t="shared" si="9"/>
        <v>6000</v>
      </c>
    </row>
    <row r="34" spans="1:6" ht="16.5" customHeight="1">
      <c r="A34" s="90"/>
      <c r="B34" s="54" t="s">
        <v>6</v>
      </c>
      <c r="C34" s="53">
        <f t="shared" si="9"/>
        <v>0</v>
      </c>
      <c r="D34" s="53">
        <f t="shared" si="9"/>
        <v>0</v>
      </c>
      <c r="E34" s="53">
        <f t="shared" si="9"/>
        <v>0</v>
      </c>
      <c r="F34" s="53">
        <f t="shared" si="9"/>
        <v>0</v>
      </c>
    </row>
    <row r="35" spans="1:6" ht="16.5" customHeight="1">
      <c r="A35" s="93" t="s">
        <v>302</v>
      </c>
      <c r="B35" s="52" t="s">
        <v>7</v>
      </c>
      <c r="C35" s="53">
        <f>C95</f>
        <v>0</v>
      </c>
      <c r="D35" s="53">
        <f t="shared" ref="D35:F35" si="10">D95</f>
        <v>0</v>
      </c>
      <c r="E35" s="53">
        <f t="shared" si="10"/>
        <v>0</v>
      </c>
      <c r="F35" s="53">
        <f t="shared" si="10"/>
        <v>0</v>
      </c>
    </row>
    <row r="36" spans="1:6" ht="16.5" customHeight="1">
      <c r="A36" s="93"/>
      <c r="B36" s="54" t="s">
        <v>3</v>
      </c>
      <c r="C36" s="53">
        <f t="shared" ref="C36:F39" si="11">C96</f>
        <v>0</v>
      </c>
      <c r="D36" s="53">
        <f t="shared" si="11"/>
        <v>0</v>
      </c>
      <c r="E36" s="53">
        <f t="shared" si="11"/>
        <v>0</v>
      </c>
      <c r="F36" s="53">
        <f t="shared" si="11"/>
        <v>0</v>
      </c>
    </row>
    <row r="37" spans="1:6" ht="16.5" customHeight="1">
      <c r="A37" s="93"/>
      <c r="B37" s="54" t="s">
        <v>4</v>
      </c>
      <c r="C37" s="53">
        <f t="shared" si="11"/>
        <v>0</v>
      </c>
      <c r="D37" s="53">
        <f t="shared" si="11"/>
        <v>0</v>
      </c>
      <c r="E37" s="53">
        <f t="shared" si="11"/>
        <v>0</v>
      </c>
      <c r="F37" s="53">
        <f t="shared" si="11"/>
        <v>0</v>
      </c>
    </row>
    <row r="38" spans="1:6" ht="16.5" customHeight="1">
      <c r="A38" s="93"/>
      <c r="B38" s="54" t="s">
        <v>5</v>
      </c>
      <c r="C38" s="53">
        <f t="shared" si="11"/>
        <v>0</v>
      </c>
      <c r="D38" s="53">
        <f t="shared" si="11"/>
        <v>0</v>
      </c>
      <c r="E38" s="53">
        <f t="shared" si="11"/>
        <v>0</v>
      </c>
      <c r="F38" s="53">
        <f t="shared" si="11"/>
        <v>0</v>
      </c>
    </row>
    <row r="39" spans="1:6" ht="16.5" customHeight="1">
      <c r="A39" s="93"/>
      <c r="B39" s="54" t="s">
        <v>6</v>
      </c>
      <c r="C39" s="53">
        <f t="shared" si="11"/>
        <v>0</v>
      </c>
      <c r="D39" s="53">
        <f t="shared" si="11"/>
        <v>0</v>
      </c>
      <c r="E39" s="53">
        <f t="shared" si="11"/>
        <v>0</v>
      </c>
      <c r="F39" s="53">
        <f t="shared" si="11"/>
        <v>0</v>
      </c>
    </row>
    <row r="40" spans="1:6" ht="16.5" customHeight="1">
      <c r="A40" s="88" t="s">
        <v>303</v>
      </c>
      <c r="B40" s="52" t="s">
        <v>7</v>
      </c>
      <c r="C40" s="53">
        <f>C100</f>
        <v>25</v>
      </c>
      <c r="D40" s="53">
        <f t="shared" ref="D40:F40" si="12">D100</f>
        <v>0</v>
      </c>
      <c r="E40" s="53">
        <f t="shared" si="12"/>
        <v>25</v>
      </c>
      <c r="F40" s="53">
        <f t="shared" si="12"/>
        <v>0</v>
      </c>
    </row>
    <row r="41" spans="1:6" ht="16.5" customHeight="1">
      <c r="A41" s="89"/>
      <c r="B41" s="54" t="s">
        <v>3</v>
      </c>
      <c r="C41" s="53">
        <f t="shared" ref="C41:F44" si="13">C101</f>
        <v>0</v>
      </c>
      <c r="D41" s="53">
        <f t="shared" si="13"/>
        <v>0</v>
      </c>
      <c r="E41" s="53">
        <f t="shared" si="13"/>
        <v>0</v>
      </c>
      <c r="F41" s="53">
        <f t="shared" si="13"/>
        <v>0</v>
      </c>
    </row>
    <row r="42" spans="1:6" ht="16.5" customHeight="1">
      <c r="A42" s="89"/>
      <c r="B42" s="54" t="s">
        <v>4</v>
      </c>
      <c r="C42" s="53">
        <f t="shared" si="13"/>
        <v>0</v>
      </c>
      <c r="D42" s="53">
        <f t="shared" si="13"/>
        <v>0</v>
      </c>
      <c r="E42" s="53">
        <f t="shared" si="13"/>
        <v>0</v>
      </c>
      <c r="F42" s="53">
        <f t="shared" si="13"/>
        <v>0</v>
      </c>
    </row>
    <row r="43" spans="1:6" ht="16.5" customHeight="1">
      <c r="A43" s="89"/>
      <c r="B43" s="54" t="s">
        <v>5</v>
      </c>
      <c r="C43" s="53">
        <f t="shared" si="13"/>
        <v>25</v>
      </c>
      <c r="D43" s="53">
        <f t="shared" si="13"/>
        <v>0</v>
      </c>
      <c r="E43" s="53">
        <f t="shared" si="13"/>
        <v>25</v>
      </c>
      <c r="F43" s="53">
        <f t="shared" si="13"/>
        <v>0</v>
      </c>
    </row>
    <row r="44" spans="1:6" ht="16.5" customHeight="1">
      <c r="A44" s="90"/>
      <c r="B44" s="54" t="s">
        <v>6</v>
      </c>
      <c r="C44" s="53">
        <f t="shared" si="13"/>
        <v>0</v>
      </c>
      <c r="D44" s="53">
        <f t="shared" si="13"/>
        <v>0</v>
      </c>
      <c r="E44" s="53">
        <f t="shared" si="13"/>
        <v>0</v>
      </c>
      <c r="F44" s="53">
        <f t="shared" si="13"/>
        <v>0</v>
      </c>
    </row>
    <row r="45" spans="1:6" ht="16.5" customHeight="1">
      <c r="A45" s="88" t="s">
        <v>150</v>
      </c>
      <c r="B45" s="52" t="s">
        <v>7</v>
      </c>
      <c r="C45" s="53">
        <f>C105</f>
        <v>450</v>
      </c>
      <c r="D45" s="53">
        <f t="shared" ref="D45:F45" si="14">D105</f>
        <v>0</v>
      </c>
      <c r="E45" s="53">
        <f t="shared" si="14"/>
        <v>0</v>
      </c>
      <c r="F45" s="53">
        <f t="shared" si="14"/>
        <v>450</v>
      </c>
    </row>
    <row r="46" spans="1:6" ht="16.5" customHeight="1">
      <c r="A46" s="89"/>
      <c r="B46" s="54" t="s">
        <v>3</v>
      </c>
      <c r="C46" s="53">
        <f t="shared" ref="C46:F49" si="15">C106</f>
        <v>0</v>
      </c>
      <c r="D46" s="53">
        <f t="shared" si="15"/>
        <v>0</v>
      </c>
      <c r="E46" s="53">
        <f t="shared" si="15"/>
        <v>0</v>
      </c>
      <c r="F46" s="53">
        <f t="shared" si="15"/>
        <v>0</v>
      </c>
    </row>
    <row r="47" spans="1:6" ht="16.5" customHeight="1">
      <c r="A47" s="89"/>
      <c r="B47" s="54" t="s">
        <v>4</v>
      </c>
      <c r="C47" s="53">
        <f t="shared" si="15"/>
        <v>0</v>
      </c>
      <c r="D47" s="53">
        <f t="shared" si="15"/>
        <v>0</v>
      </c>
      <c r="E47" s="53">
        <f t="shared" si="15"/>
        <v>0</v>
      </c>
      <c r="F47" s="53">
        <f t="shared" si="15"/>
        <v>0</v>
      </c>
    </row>
    <row r="48" spans="1:6" ht="16.5" customHeight="1">
      <c r="A48" s="89"/>
      <c r="B48" s="54" t="s">
        <v>5</v>
      </c>
      <c r="C48" s="53">
        <f t="shared" si="15"/>
        <v>450</v>
      </c>
      <c r="D48" s="53">
        <f t="shared" si="15"/>
        <v>0</v>
      </c>
      <c r="E48" s="53">
        <f t="shared" si="15"/>
        <v>0</v>
      </c>
      <c r="F48" s="53">
        <f t="shared" si="15"/>
        <v>450</v>
      </c>
    </row>
    <row r="49" spans="1:6" ht="16.5" customHeight="1">
      <c r="A49" s="90"/>
      <c r="B49" s="54" t="s">
        <v>6</v>
      </c>
      <c r="C49" s="53">
        <f t="shared" si="15"/>
        <v>0</v>
      </c>
      <c r="D49" s="53">
        <f t="shared" si="15"/>
        <v>0</v>
      </c>
      <c r="E49" s="53">
        <f t="shared" si="15"/>
        <v>0</v>
      </c>
      <c r="F49" s="53">
        <f t="shared" si="15"/>
        <v>0</v>
      </c>
    </row>
    <row r="50" spans="1:6" ht="16.5" customHeight="1">
      <c r="A50" s="88" t="s">
        <v>158</v>
      </c>
      <c r="B50" s="52" t="s">
        <v>7</v>
      </c>
      <c r="C50" s="53">
        <f>C140</f>
        <v>9000</v>
      </c>
      <c r="D50" s="53">
        <f t="shared" ref="D50:F50" si="16">D140</f>
        <v>3000</v>
      </c>
      <c r="E50" s="53">
        <f t="shared" si="16"/>
        <v>3000</v>
      </c>
      <c r="F50" s="53">
        <f t="shared" si="16"/>
        <v>3000</v>
      </c>
    </row>
    <row r="51" spans="1:6" ht="16.5" customHeight="1">
      <c r="A51" s="89"/>
      <c r="B51" s="54" t="s">
        <v>3</v>
      </c>
      <c r="C51" s="53">
        <f t="shared" ref="C51:F54" si="17">C141</f>
        <v>0</v>
      </c>
      <c r="D51" s="53">
        <f t="shared" si="17"/>
        <v>0</v>
      </c>
      <c r="E51" s="53">
        <f t="shared" si="17"/>
        <v>0</v>
      </c>
      <c r="F51" s="53">
        <f t="shared" si="17"/>
        <v>0</v>
      </c>
    </row>
    <row r="52" spans="1:6" ht="16.5" customHeight="1">
      <c r="A52" s="89"/>
      <c r="B52" s="54" t="s">
        <v>4</v>
      </c>
      <c r="C52" s="53">
        <f t="shared" si="17"/>
        <v>0</v>
      </c>
      <c r="D52" s="53">
        <f t="shared" si="17"/>
        <v>0</v>
      </c>
      <c r="E52" s="53">
        <f t="shared" si="17"/>
        <v>0</v>
      </c>
      <c r="F52" s="53">
        <f t="shared" si="17"/>
        <v>0</v>
      </c>
    </row>
    <row r="53" spans="1:6" ht="16.5" customHeight="1">
      <c r="A53" s="89"/>
      <c r="B53" s="54" t="s">
        <v>5</v>
      </c>
      <c r="C53" s="53">
        <f t="shared" si="17"/>
        <v>9000</v>
      </c>
      <c r="D53" s="53">
        <f t="shared" si="17"/>
        <v>3000</v>
      </c>
      <c r="E53" s="53">
        <f t="shared" si="17"/>
        <v>3000</v>
      </c>
      <c r="F53" s="53">
        <f t="shared" si="17"/>
        <v>3000</v>
      </c>
    </row>
    <row r="54" spans="1:6" ht="16.5" customHeight="1">
      <c r="A54" s="90"/>
      <c r="B54" s="54" t="s">
        <v>6</v>
      </c>
      <c r="C54" s="53">
        <f t="shared" si="17"/>
        <v>0</v>
      </c>
      <c r="D54" s="53">
        <f t="shared" si="17"/>
        <v>0</v>
      </c>
      <c r="E54" s="53">
        <f t="shared" si="17"/>
        <v>0</v>
      </c>
      <c r="F54" s="53">
        <f t="shared" si="17"/>
        <v>0</v>
      </c>
    </row>
    <row r="55" spans="1:6" ht="16.5" customHeight="1">
      <c r="A55" s="88" t="s">
        <v>159</v>
      </c>
      <c r="B55" s="52" t="s">
        <v>7</v>
      </c>
      <c r="C55" s="53">
        <f>C150</f>
        <v>41704.395000000004</v>
      </c>
      <c r="D55" s="53">
        <f t="shared" ref="D55:F55" si="18">D150</f>
        <v>13901.465</v>
      </c>
      <c r="E55" s="53">
        <f t="shared" si="18"/>
        <v>13901.465</v>
      </c>
      <c r="F55" s="53">
        <f t="shared" si="18"/>
        <v>13901.465</v>
      </c>
    </row>
    <row r="56" spans="1:6" ht="16.5" customHeight="1">
      <c r="A56" s="89"/>
      <c r="B56" s="54" t="s">
        <v>3</v>
      </c>
      <c r="C56" s="53">
        <f t="shared" ref="C56:F59" si="19">C151</f>
        <v>276</v>
      </c>
      <c r="D56" s="53">
        <f t="shared" si="19"/>
        <v>92</v>
      </c>
      <c r="E56" s="53">
        <f t="shared" si="19"/>
        <v>92</v>
      </c>
      <c r="F56" s="53">
        <f t="shared" si="19"/>
        <v>92</v>
      </c>
    </row>
    <row r="57" spans="1:6" ht="16.5" customHeight="1">
      <c r="A57" s="89"/>
      <c r="B57" s="54" t="s">
        <v>4</v>
      </c>
      <c r="C57" s="53">
        <f t="shared" si="19"/>
        <v>0</v>
      </c>
      <c r="D57" s="53">
        <f t="shared" si="19"/>
        <v>0</v>
      </c>
      <c r="E57" s="53">
        <f t="shared" si="19"/>
        <v>0</v>
      </c>
      <c r="F57" s="53">
        <f t="shared" si="19"/>
        <v>0</v>
      </c>
    </row>
    <row r="58" spans="1:6" ht="16.5" customHeight="1">
      <c r="A58" s="89"/>
      <c r="B58" s="54" t="s">
        <v>5</v>
      </c>
      <c r="C58" s="53">
        <f t="shared" si="19"/>
        <v>41428.395000000004</v>
      </c>
      <c r="D58" s="53">
        <f t="shared" si="19"/>
        <v>13809.465</v>
      </c>
      <c r="E58" s="53">
        <f t="shared" si="19"/>
        <v>13809.465</v>
      </c>
      <c r="F58" s="53">
        <f t="shared" si="19"/>
        <v>13809.465</v>
      </c>
    </row>
    <row r="59" spans="1:6" ht="16.5" customHeight="1">
      <c r="A59" s="90"/>
      <c r="B59" s="54" t="s">
        <v>6</v>
      </c>
      <c r="C59" s="53">
        <f t="shared" si="19"/>
        <v>0</v>
      </c>
      <c r="D59" s="53">
        <f t="shared" si="19"/>
        <v>0</v>
      </c>
      <c r="E59" s="53">
        <f t="shared" si="19"/>
        <v>0</v>
      </c>
      <c r="F59" s="53">
        <f t="shared" si="19"/>
        <v>0</v>
      </c>
    </row>
    <row r="60" spans="1:6" ht="16.5" customHeight="1">
      <c r="A60" s="88" t="s">
        <v>295</v>
      </c>
      <c r="B60" s="52" t="s">
        <v>7</v>
      </c>
      <c r="C60" s="53">
        <f>C155</f>
        <v>15028.800000000001</v>
      </c>
      <c r="D60" s="53">
        <f t="shared" ref="D60:F60" si="20">D155</f>
        <v>5009.6000000000004</v>
      </c>
      <c r="E60" s="53">
        <f t="shared" si="20"/>
        <v>5009.6000000000004</v>
      </c>
      <c r="F60" s="53">
        <f t="shared" si="20"/>
        <v>5009.6000000000004</v>
      </c>
    </row>
    <row r="61" spans="1:6" ht="16.5" customHeight="1">
      <c r="A61" s="89"/>
      <c r="B61" s="54" t="s">
        <v>3</v>
      </c>
      <c r="C61" s="53">
        <f t="shared" ref="C61:F64" si="21">C156</f>
        <v>0</v>
      </c>
      <c r="D61" s="53">
        <f t="shared" si="21"/>
        <v>0</v>
      </c>
      <c r="E61" s="53">
        <f t="shared" si="21"/>
        <v>0</v>
      </c>
      <c r="F61" s="53">
        <f t="shared" si="21"/>
        <v>0</v>
      </c>
    </row>
    <row r="62" spans="1:6" ht="16.5" customHeight="1">
      <c r="A62" s="89"/>
      <c r="B62" s="54" t="s">
        <v>4</v>
      </c>
      <c r="C62" s="53">
        <f t="shared" si="21"/>
        <v>0</v>
      </c>
      <c r="D62" s="53">
        <f t="shared" si="21"/>
        <v>0</v>
      </c>
      <c r="E62" s="53">
        <f t="shared" si="21"/>
        <v>0</v>
      </c>
      <c r="F62" s="53">
        <f t="shared" si="21"/>
        <v>0</v>
      </c>
    </row>
    <row r="63" spans="1:6" ht="16.5" customHeight="1">
      <c r="A63" s="89"/>
      <c r="B63" s="54" t="s">
        <v>5</v>
      </c>
      <c r="C63" s="53">
        <f t="shared" si="21"/>
        <v>15028.800000000001</v>
      </c>
      <c r="D63" s="53">
        <f t="shared" si="21"/>
        <v>5009.6000000000004</v>
      </c>
      <c r="E63" s="53">
        <f t="shared" si="21"/>
        <v>5009.6000000000004</v>
      </c>
      <c r="F63" s="53">
        <f t="shared" si="21"/>
        <v>5009.6000000000004</v>
      </c>
    </row>
    <row r="64" spans="1:6" ht="16.5" customHeight="1">
      <c r="A64" s="90"/>
      <c r="B64" s="54" t="s">
        <v>6</v>
      </c>
      <c r="C64" s="53">
        <f t="shared" si="21"/>
        <v>0</v>
      </c>
      <c r="D64" s="53">
        <f t="shared" si="21"/>
        <v>0</v>
      </c>
      <c r="E64" s="53">
        <f t="shared" si="21"/>
        <v>0</v>
      </c>
      <c r="F64" s="53">
        <f t="shared" si="21"/>
        <v>0</v>
      </c>
    </row>
    <row r="65" spans="1:6" ht="16.5" customHeight="1">
      <c r="A65" s="88" t="s">
        <v>164</v>
      </c>
      <c r="B65" s="52" t="s">
        <v>7</v>
      </c>
      <c r="C65" s="53">
        <f>C70</f>
        <v>1210</v>
      </c>
      <c r="D65" s="53">
        <f t="shared" ref="D65:F65" si="22">D70</f>
        <v>480</v>
      </c>
      <c r="E65" s="53">
        <f t="shared" si="22"/>
        <v>440</v>
      </c>
      <c r="F65" s="53">
        <f t="shared" si="22"/>
        <v>290</v>
      </c>
    </row>
    <row r="66" spans="1:6" ht="16.5" customHeight="1">
      <c r="A66" s="89"/>
      <c r="B66" s="54" t="s">
        <v>3</v>
      </c>
      <c r="C66" s="53">
        <f t="shared" ref="C66:F69" si="23">C71</f>
        <v>0</v>
      </c>
      <c r="D66" s="53">
        <f t="shared" si="23"/>
        <v>0</v>
      </c>
      <c r="E66" s="53">
        <f t="shared" si="23"/>
        <v>0</v>
      </c>
      <c r="F66" s="53">
        <f t="shared" si="23"/>
        <v>0</v>
      </c>
    </row>
    <row r="67" spans="1:6" ht="16.5" customHeight="1">
      <c r="A67" s="89"/>
      <c r="B67" s="54" t="s">
        <v>4</v>
      </c>
      <c r="C67" s="53">
        <f t="shared" si="23"/>
        <v>0</v>
      </c>
      <c r="D67" s="53">
        <f t="shared" si="23"/>
        <v>0</v>
      </c>
      <c r="E67" s="53">
        <f t="shared" si="23"/>
        <v>0</v>
      </c>
      <c r="F67" s="53">
        <f t="shared" si="23"/>
        <v>0</v>
      </c>
    </row>
    <row r="68" spans="1:6" ht="16.5" customHeight="1">
      <c r="A68" s="89"/>
      <c r="B68" s="54" t="s">
        <v>5</v>
      </c>
      <c r="C68" s="53">
        <f t="shared" si="23"/>
        <v>1210</v>
      </c>
      <c r="D68" s="53">
        <f t="shared" si="23"/>
        <v>480</v>
      </c>
      <c r="E68" s="53">
        <f t="shared" si="23"/>
        <v>440</v>
      </c>
      <c r="F68" s="53">
        <f t="shared" si="23"/>
        <v>290</v>
      </c>
    </row>
    <row r="69" spans="1:6" ht="16.5" customHeight="1">
      <c r="A69" s="90"/>
      <c r="B69" s="54" t="s">
        <v>6</v>
      </c>
      <c r="C69" s="53">
        <f t="shared" si="23"/>
        <v>0</v>
      </c>
      <c r="D69" s="53">
        <f t="shared" si="23"/>
        <v>0</v>
      </c>
      <c r="E69" s="53">
        <f t="shared" si="23"/>
        <v>0</v>
      </c>
      <c r="F69" s="53">
        <f t="shared" si="23"/>
        <v>0</v>
      </c>
    </row>
    <row r="70" spans="1:6" ht="16.5" customHeight="1">
      <c r="A70" s="88" t="s">
        <v>149</v>
      </c>
      <c r="B70" s="52" t="s">
        <v>7</v>
      </c>
      <c r="C70" s="53">
        <f>'Пр14. План'!E11</f>
        <v>1210</v>
      </c>
      <c r="D70" s="53">
        <f>'Пр14. План'!E12</f>
        <v>480</v>
      </c>
      <c r="E70" s="53">
        <f>'Пр14. План'!E13</f>
        <v>440</v>
      </c>
      <c r="F70" s="53">
        <f>'Пр14. План'!E14</f>
        <v>290</v>
      </c>
    </row>
    <row r="71" spans="1:6" ht="16.5" customHeight="1">
      <c r="A71" s="89"/>
      <c r="B71" s="54" t="s">
        <v>3</v>
      </c>
      <c r="C71" s="53">
        <f>'Пр14. План'!F11</f>
        <v>0</v>
      </c>
      <c r="D71" s="53">
        <f>'Пр14. План'!F12</f>
        <v>0</v>
      </c>
      <c r="E71" s="53">
        <f>'Пр14. План'!F13</f>
        <v>0</v>
      </c>
      <c r="F71" s="53">
        <f>'Пр14. План'!F14</f>
        <v>0</v>
      </c>
    </row>
    <row r="72" spans="1:6" ht="16.5" customHeight="1">
      <c r="A72" s="89"/>
      <c r="B72" s="54" t="s">
        <v>4</v>
      </c>
      <c r="C72" s="53">
        <f>'Пр14. План'!G11</f>
        <v>0</v>
      </c>
      <c r="D72" s="53">
        <v>0</v>
      </c>
      <c r="E72" s="53">
        <f>'Пр14. План'!G13</f>
        <v>0</v>
      </c>
      <c r="F72" s="53">
        <f>'Пр14. План'!G14</f>
        <v>0</v>
      </c>
    </row>
    <row r="73" spans="1:6" ht="16.5" customHeight="1">
      <c r="A73" s="89"/>
      <c r="B73" s="54" t="s">
        <v>5</v>
      </c>
      <c r="C73" s="53">
        <f>'Пр14. План'!H11</f>
        <v>1210</v>
      </c>
      <c r="D73" s="53">
        <f>'Пр14. План'!H12</f>
        <v>480</v>
      </c>
      <c r="E73" s="53">
        <f>'Пр14. План'!H13</f>
        <v>440</v>
      </c>
      <c r="F73" s="53">
        <f>'Пр14. План'!H14</f>
        <v>290</v>
      </c>
    </row>
    <row r="74" spans="1:6" ht="16.5" customHeight="1">
      <c r="A74" s="90"/>
      <c r="B74" s="54" t="s">
        <v>6</v>
      </c>
      <c r="C74" s="53">
        <f>'Пр14. План'!I11</f>
        <v>0</v>
      </c>
      <c r="D74" s="53">
        <f>'Пр14. План'!I12</f>
        <v>0</v>
      </c>
      <c r="E74" s="53">
        <f>'Пр14. План'!I13</f>
        <v>0</v>
      </c>
      <c r="F74" s="53">
        <f>'Пр14. План'!I14</f>
        <v>0</v>
      </c>
    </row>
    <row r="75" spans="1:6" ht="16.5" customHeight="1">
      <c r="A75" s="88" t="s">
        <v>175</v>
      </c>
      <c r="B75" s="52" t="s">
        <v>7</v>
      </c>
      <c r="C75" s="53">
        <f>C80</f>
        <v>595</v>
      </c>
      <c r="D75" s="53">
        <f t="shared" ref="D75:F75" si="24">D80</f>
        <v>315</v>
      </c>
      <c r="E75" s="53">
        <f t="shared" si="24"/>
        <v>140</v>
      </c>
      <c r="F75" s="53">
        <f t="shared" si="24"/>
        <v>140</v>
      </c>
    </row>
    <row r="76" spans="1:6" ht="16.5" customHeight="1">
      <c r="A76" s="89"/>
      <c r="B76" s="54" t="s">
        <v>3</v>
      </c>
      <c r="C76" s="53">
        <f t="shared" ref="C76:F79" si="25">C81</f>
        <v>0</v>
      </c>
      <c r="D76" s="53">
        <f t="shared" si="25"/>
        <v>0</v>
      </c>
      <c r="E76" s="53">
        <f t="shared" si="25"/>
        <v>0</v>
      </c>
      <c r="F76" s="53">
        <f t="shared" si="25"/>
        <v>0</v>
      </c>
    </row>
    <row r="77" spans="1:6" ht="16.5" customHeight="1">
      <c r="A77" s="89"/>
      <c r="B77" s="54" t="s">
        <v>4</v>
      </c>
      <c r="C77" s="53">
        <f t="shared" si="25"/>
        <v>0</v>
      </c>
      <c r="D77" s="53">
        <f t="shared" si="25"/>
        <v>0</v>
      </c>
      <c r="E77" s="53">
        <f t="shared" si="25"/>
        <v>0</v>
      </c>
      <c r="F77" s="53">
        <f t="shared" si="25"/>
        <v>0</v>
      </c>
    </row>
    <row r="78" spans="1:6" ht="16.5" customHeight="1">
      <c r="A78" s="89"/>
      <c r="B78" s="54" t="s">
        <v>5</v>
      </c>
      <c r="C78" s="53">
        <f t="shared" si="25"/>
        <v>595</v>
      </c>
      <c r="D78" s="53">
        <f t="shared" si="25"/>
        <v>315</v>
      </c>
      <c r="E78" s="53">
        <f t="shared" si="25"/>
        <v>140</v>
      </c>
      <c r="F78" s="53">
        <f t="shared" si="25"/>
        <v>140</v>
      </c>
    </row>
    <row r="79" spans="1:6" ht="16.5" customHeight="1">
      <c r="A79" s="90"/>
      <c r="B79" s="54" t="s">
        <v>6</v>
      </c>
      <c r="C79" s="53">
        <f t="shared" si="25"/>
        <v>0</v>
      </c>
      <c r="D79" s="53">
        <f t="shared" si="25"/>
        <v>0</v>
      </c>
      <c r="E79" s="53">
        <f t="shared" si="25"/>
        <v>0</v>
      </c>
      <c r="F79" s="53">
        <f t="shared" si="25"/>
        <v>0</v>
      </c>
    </row>
    <row r="80" spans="1:6" ht="16.5" customHeight="1">
      <c r="A80" s="88" t="s">
        <v>149</v>
      </c>
      <c r="B80" s="52" t="s">
        <v>7</v>
      </c>
      <c r="C80" s="53">
        <f>'Пр14. План'!E43</f>
        <v>595</v>
      </c>
      <c r="D80" s="53">
        <f>'Пр14. План'!E44</f>
        <v>315</v>
      </c>
      <c r="E80" s="53">
        <f>'Пр14. План'!E45</f>
        <v>140</v>
      </c>
      <c r="F80" s="53">
        <f>'Пр14. План'!E46</f>
        <v>140</v>
      </c>
    </row>
    <row r="81" spans="1:6" ht="16.5" customHeight="1">
      <c r="A81" s="89"/>
      <c r="B81" s="54" t="s">
        <v>3</v>
      </c>
      <c r="C81" s="53">
        <f>'Пр14. План'!F43</f>
        <v>0</v>
      </c>
      <c r="D81" s="53">
        <f>'Пр14. План'!F44</f>
        <v>0</v>
      </c>
      <c r="E81" s="53">
        <f>'Пр14. План'!F45</f>
        <v>0</v>
      </c>
      <c r="F81" s="53">
        <f>'Пр14. План'!F46</f>
        <v>0</v>
      </c>
    </row>
    <row r="82" spans="1:6" ht="16.5" customHeight="1">
      <c r="A82" s="89"/>
      <c r="B82" s="54" t="s">
        <v>4</v>
      </c>
      <c r="C82" s="53">
        <f>'Пр14. План'!G43</f>
        <v>0</v>
      </c>
      <c r="D82" s="53">
        <f>'Пр14. План'!G44</f>
        <v>0</v>
      </c>
      <c r="E82" s="53">
        <f>'Пр14. План'!G45</f>
        <v>0</v>
      </c>
      <c r="F82" s="53">
        <f>'Пр14. План'!G46</f>
        <v>0</v>
      </c>
    </row>
    <row r="83" spans="1:6" ht="16.5" customHeight="1">
      <c r="A83" s="89"/>
      <c r="B83" s="54" t="s">
        <v>5</v>
      </c>
      <c r="C83" s="53">
        <f>'Пр14. План'!H43</f>
        <v>595</v>
      </c>
      <c r="D83" s="53">
        <f>'Пр14. План'!H44</f>
        <v>315</v>
      </c>
      <c r="E83" s="53">
        <f>'Пр14. План'!H45</f>
        <v>140</v>
      </c>
      <c r="F83" s="53">
        <f>'Пр14. План'!H46</f>
        <v>140</v>
      </c>
    </row>
    <row r="84" spans="1:6" ht="16.5" customHeight="1">
      <c r="A84" s="90"/>
      <c r="B84" s="54" t="s">
        <v>6</v>
      </c>
      <c r="C84" s="53">
        <f>'Пр14. План'!I43</f>
        <v>0</v>
      </c>
      <c r="D84" s="53">
        <f>'Пр14. План'!I44</f>
        <v>0</v>
      </c>
      <c r="E84" s="53">
        <f>'Пр14. План'!I45</f>
        <v>0</v>
      </c>
      <c r="F84" s="53">
        <f>'Пр14. План'!I46</f>
        <v>0</v>
      </c>
    </row>
    <row r="85" spans="1:6" ht="16.5" customHeight="1">
      <c r="A85" s="88" t="s">
        <v>87</v>
      </c>
      <c r="B85" s="52" t="s">
        <v>7</v>
      </c>
      <c r="C85" s="53">
        <f>C90+C95+C100+C105+C110</f>
        <v>6875</v>
      </c>
      <c r="D85" s="53">
        <f t="shared" ref="D85:F85" si="26">D90+D95+D100+D105+D110</f>
        <v>0</v>
      </c>
      <c r="E85" s="53">
        <f t="shared" si="26"/>
        <v>425</v>
      </c>
      <c r="F85" s="53">
        <f t="shared" si="26"/>
        <v>6450</v>
      </c>
    </row>
    <row r="86" spans="1:6" ht="16.5" customHeight="1">
      <c r="A86" s="89"/>
      <c r="B86" s="54" t="s">
        <v>3</v>
      </c>
      <c r="C86" s="53">
        <f t="shared" ref="C86:F86" si="27">C91+C96+C101+C106+C111</f>
        <v>0</v>
      </c>
      <c r="D86" s="53">
        <f t="shared" si="27"/>
        <v>0</v>
      </c>
      <c r="E86" s="53">
        <f t="shared" si="27"/>
        <v>0</v>
      </c>
      <c r="F86" s="53">
        <f t="shared" si="27"/>
        <v>0</v>
      </c>
    </row>
    <row r="87" spans="1:6" ht="16.5" customHeight="1">
      <c r="A87" s="89"/>
      <c r="B87" s="54" t="s">
        <v>4</v>
      </c>
      <c r="C87" s="53">
        <f t="shared" ref="C87:F87" si="28">C92+C97+C102+C107+C112</f>
        <v>0</v>
      </c>
      <c r="D87" s="53">
        <f t="shared" si="28"/>
        <v>0</v>
      </c>
      <c r="E87" s="53">
        <f t="shared" si="28"/>
        <v>0</v>
      </c>
      <c r="F87" s="53">
        <f t="shared" si="28"/>
        <v>0</v>
      </c>
    </row>
    <row r="88" spans="1:6" ht="16.5" customHeight="1">
      <c r="A88" s="89"/>
      <c r="B88" s="54" t="s">
        <v>5</v>
      </c>
      <c r="C88" s="53">
        <f t="shared" ref="C88:F88" si="29">C93+C98+C103+C108+C113</f>
        <v>6875</v>
      </c>
      <c r="D88" s="53">
        <f t="shared" si="29"/>
        <v>0</v>
      </c>
      <c r="E88" s="53">
        <f t="shared" si="29"/>
        <v>425</v>
      </c>
      <c r="F88" s="53">
        <f t="shared" si="29"/>
        <v>6450</v>
      </c>
    </row>
    <row r="89" spans="1:6" ht="16.5" customHeight="1">
      <c r="A89" s="90"/>
      <c r="B89" s="54" t="s">
        <v>6</v>
      </c>
      <c r="C89" s="53">
        <f t="shared" ref="C89:F89" si="30">C94+C99+C104+C109+C114</f>
        <v>0</v>
      </c>
      <c r="D89" s="53">
        <f t="shared" si="30"/>
        <v>0</v>
      </c>
      <c r="E89" s="53">
        <f t="shared" si="30"/>
        <v>0</v>
      </c>
      <c r="F89" s="53">
        <f t="shared" si="30"/>
        <v>0</v>
      </c>
    </row>
    <row r="90" spans="1:6" ht="16.5" customHeight="1">
      <c r="A90" s="88" t="s">
        <v>304</v>
      </c>
      <c r="B90" s="52" t="s">
        <v>7</v>
      </c>
      <c r="C90" s="53">
        <f>'Пр14. План'!E119</f>
        <v>6400</v>
      </c>
      <c r="D90" s="53">
        <f>'Пр14. План'!E120</f>
        <v>0</v>
      </c>
      <c r="E90" s="53">
        <f>'Пр14. План'!E121</f>
        <v>400</v>
      </c>
      <c r="F90" s="53">
        <f>'Пр14. План'!E122</f>
        <v>6000</v>
      </c>
    </row>
    <row r="91" spans="1:6" ht="16.5" customHeight="1">
      <c r="A91" s="89"/>
      <c r="B91" s="54" t="s">
        <v>3</v>
      </c>
      <c r="C91" s="53">
        <f>'Пр14. План'!F119</f>
        <v>0</v>
      </c>
      <c r="D91" s="53">
        <f>'Пр14. План'!F120</f>
        <v>0</v>
      </c>
      <c r="E91" s="53">
        <f>'Пр14. План'!F121</f>
        <v>0</v>
      </c>
      <c r="F91" s="53">
        <f>'Пр14. План'!F122</f>
        <v>0</v>
      </c>
    </row>
    <row r="92" spans="1:6" ht="16.5" customHeight="1">
      <c r="A92" s="89"/>
      <c r="B92" s="54" t="s">
        <v>4</v>
      </c>
      <c r="C92" s="53">
        <f>'Пр14. План'!G119</f>
        <v>0</v>
      </c>
      <c r="D92" s="53">
        <f>'Пр14. План'!G120</f>
        <v>0</v>
      </c>
      <c r="E92" s="53">
        <f>'Пр14. План'!G121</f>
        <v>0</v>
      </c>
      <c r="F92" s="53">
        <f>'Пр14. План'!G122</f>
        <v>0</v>
      </c>
    </row>
    <row r="93" spans="1:6" ht="16.5" customHeight="1">
      <c r="A93" s="89"/>
      <c r="B93" s="54" t="s">
        <v>5</v>
      </c>
      <c r="C93" s="53">
        <f>'Пр14. План'!H119</f>
        <v>6400</v>
      </c>
      <c r="D93" s="53">
        <f>'Пр14. План'!H120</f>
        <v>0</v>
      </c>
      <c r="E93" s="53">
        <f>'Пр14. План'!H121</f>
        <v>400</v>
      </c>
      <c r="F93" s="53">
        <f>'Пр14. План'!H122</f>
        <v>6000</v>
      </c>
    </row>
    <row r="94" spans="1:6" ht="16.5" customHeight="1">
      <c r="A94" s="90"/>
      <c r="B94" s="54" t="s">
        <v>6</v>
      </c>
      <c r="C94" s="53">
        <f>'Пр14. План'!I119</f>
        <v>0</v>
      </c>
      <c r="D94" s="53">
        <f>'Пр14. План'!I120</f>
        <v>0</v>
      </c>
      <c r="E94" s="53">
        <f>'Пр14. План'!I121</f>
        <v>0</v>
      </c>
      <c r="F94" s="53">
        <f>'Пр14. План'!I122</f>
        <v>0</v>
      </c>
    </row>
    <row r="95" spans="1:6" ht="16.5" customHeight="1">
      <c r="A95" s="88" t="s">
        <v>305</v>
      </c>
      <c r="B95" s="52" t="s">
        <v>7</v>
      </c>
      <c r="C95" s="53">
        <f>'Пр14. План'!E127</f>
        <v>0</v>
      </c>
      <c r="D95" s="53">
        <f>'Пр14. План'!E128</f>
        <v>0</v>
      </c>
      <c r="E95" s="53">
        <f>'Пр14. План'!E129</f>
        <v>0</v>
      </c>
      <c r="F95" s="53">
        <f>'Пр14. План'!E130</f>
        <v>0</v>
      </c>
    </row>
    <row r="96" spans="1:6" ht="16.5" customHeight="1">
      <c r="A96" s="89"/>
      <c r="B96" s="54" t="s">
        <v>3</v>
      </c>
      <c r="C96" s="53">
        <f>'Пр14. План'!F127</f>
        <v>0</v>
      </c>
      <c r="D96" s="53">
        <f>'Пр14. План'!F128</f>
        <v>0</v>
      </c>
      <c r="E96" s="53">
        <f>'Пр14. План'!F129</f>
        <v>0</v>
      </c>
      <c r="F96" s="53">
        <f>'Пр14. План'!F130</f>
        <v>0</v>
      </c>
    </row>
    <row r="97" spans="1:6" ht="16.5" customHeight="1">
      <c r="A97" s="89"/>
      <c r="B97" s="54" t="s">
        <v>4</v>
      </c>
      <c r="C97" s="53">
        <f>'Пр14. План'!G127</f>
        <v>0</v>
      </c>
      <c r="D97" s="53">
        <f>'Пр14. План'!G128</f>
        <v>0</v>
      </c>
      <c r="E97" s="53">
        <f>'Пр14. План'!G129</f>
        <v>0</v>
      </c>
      <c r="F97" s="53">
        <f>'Пр14. План'!G130</f>
        <v>0</v>
      </c>
    </row>
    <row r="98" spans="1:6" ht="16.5" customHeight="1">
      <c r="A98" s="89"/>
      <c r="B98" s="54" t="s">
        <v>5</v>
      </c>
      <c r="C98" s="53">
        <f>'Пр14. План'!H127</f>
        <v>0</v>
      </c>
      <c r="D98" s="53">
        <f>'Пр14. План'!H128</f>
        <v>0</v>
      </c>
      <c r="E98" s="53">
        <f>'Пр14. План'!H129</f>
        <v>0</v>
      </c>
      <c r="F98" s="53">
        <f>'Пр14. План'!H130</f>
        <v>0</v>
      </c>
    </row>
    <row r="99" spans="1:6" ht="16.5" customHeight="1">
      <c r="A99" s="90"/>
      <c r="B99" s="54" t="s">
        <v>6</v>
      </c>
      <c r="C99" s="53">
        <f>'Пр14. План'!I127</f>
        <v>0</v>
      </c>
      <c r="D99" s="53">
        <f>'Пр14. План'!I128</f>
        <v>0</v>
      </c>
      <c r="E99" s="53">
        <f>'Пр14. План'!I129</f>
        <v>0</v>
      </c>
      <c r="F99" s="53">
        <f>'Пр14. План'!I130</f>
        <v>0</v>
      </c>
    </row>
    <row r="100" spans="1:6" ht="16.5" customHeight="1">
      <c r="A100" s="88" t="s">
        <v>306</v>
      </c>
      <c r="B100" s="52" t="s">
        <v>7</v>
      </c>
      <c r="C100" s="53">
        <f>'Пр14. План'!E131</f>
        <v>25</v>
      </c>
      <c r="D100" s="53">
        <f>'Пр14. План'!E132</f>
        <v>0</v>
      </c>
      <c r="E100" s="53">
        <f>'Пр14. План'!E133</f>
        <v>25</v>
      </c>
      <c r="F100" s="53">
        <f>'Пр14. План'!E134</f>
        <v>0</v>
      </c>
    </row>
    <row r="101" spans="1:6" ht="16.5" customHeight="1">
      <c r="A101" s="89"/>
      <c r="B101" s="54" t="s">
        <v>3</v>
      </c>
      <c r="C101" s="53">
        <f>'Пр14. План'!F131</f>
        <v>0</v>
      </c>
      <c r="D101" s="53">
        <f>'Пр14. План'!F132</f>
        <v>0</v>
      </c>
      <c r="E101" s="53">
        <f>'Пр14. План'!F133</f>
        <v>0</v>
      </c>
      <c r="F101" s="53">
        <f>'Пр14. План'!F134</f>
        <v>0</v>
      </c>
    </row>
    <row r="102" spans="1:6" ht="16.5" customHeight="1">
      <c r="A102" s="89"/>
      <c r="B102" s="54" t="s">
        <v>4</v>
      </c>
      <c r="C102" s="53">
        <f>'Пр14. План'!G131</f>
        <v>0</v>
      </c>
      <c r="D102" s="53">
        <f>'Пр14. План'!G132</f>
        <v>0</v>
      </c>
      <c r="E102" s="53">
        <f>'Пр14. План'!G133</f>
        <v>0</v>
      </c>
      <c r="F102" s="53">
        <f>'Пр14. План'!G134</f>
        <v>0</v>
      </c>
    </row>
    <row r="103" spans="1:6" ht="16.5" customHeight="1">
      <c r="A103" s="89"/>
      <c r="B103" s="54" t="s">
        <v>5</v>
      </c>
      <c r="C103" s="53">
        <f>'Пр14. План'!H131</f>
        <v>25</v>
      </c>
      <c r="D103" s="53">
        <f>'Пр14. План'!H132</f>
        <v>0</v>
      </c>
      <c r="E103" s="53">
        <f>'Пр14. План'!H133</f>
        <v>25</v>
      </c>
      <c r="F103" s="53">
        <f>'Пр14. План'!H134</f>
        <v>0</v>
      </c>
    </row>
    <row r="104" spans="1:6" ht="16.5" customHeight="1">
      <c r="A104" s="90"/>
      <c r="B104" s="54" t="s">
        <v>6</v>
      </c>
      <c r="C104" s="53">
        <f>'Пр14. План'!I131</f>
        <v>0</v>
      </c>
      <c r="D104" s="53">
        <f>'Пр14. План'!I132</f>
        <v>0</v>
      </c>
      <c r="E104" s="53">
        <f>'Пр14. План'!I133</f>
        <v>0</v>
      </c>
      <c r="F104" s="53">
        <f>'Пр14. План'!I134</f>
        <v>0</v>
      </c>
    </row>
    <row r="105" spans="1:6" ht="16.5" customHeight="1">
      <c r="A105" s="88" t="s">
        <v>161</v>
      </c>
      <c r="B105" s="52" t="s">
        <v>7</v>
      </c>
      <c r="C105" s="53">
        <f>'Пр14. План'!E135</f>
        <v>450</v>
      </c>
      <c r="D105" s="53">
        <f>'Пр14. План'!E136</f>
        <v>0</v>
      </c>
      <c r="E105" s="53">
        <f>'Пр14. План'!E137</f>
        <v>0</v>
      </c>
      <c r="F105" s="53">
        <f>'Пр14. План'!E138</f>
        <v>450</v>
      </c>
    </row>
    <row r="106" spans="1:6" ht="16.5" customHeight="1">
      <c r="A106" s="89"/>
      <c r="B106" s="54" t="s">
        <v>3</v>
      </c>
      <c r="C106" s="53">
        <f>'Пр14. План'!F135</f>
        <v>0</v>
      </c>
      <c r="D106" s="53">
        <f>'Пр14. План'!F136</f>
        <v>0</v>
      </c>
      <c r="E106" s="53">
        <f>'Пр14. План'!F137</f>
        <v>0</v>
      </c>
      <c r="F106" s="53">
        <f>'Пр14. План'!F138</f>
        <v>0</v>
      </c>
    </row>
    <row r="107" spans="1:6" ht="16.5" customHeight="1">
      <c r="A107" s="89"/>
      <c r="B107" s="54" t="s">
        <v>4</v>
      </c>
      <c r="C107" s="53">
        <f>'Пр14. План'!G135</f>
        <v>0</v>
      </c>
      <c r="D107" s="53">
        <f>'Пр14. План'!G136</f>
        <v>0</v>
      </c>
      <c r="E107" s="53">
        <f>'Пр14. План'!G137</f>
        <v>0</v>
      </c>
      <c r="F107" s="53">
        <f>'Пр14. План'!G138</f>
        <v>0</v>
      </c>
    </row>
    <row r="108" spans="1:6" ht="16.5" customHeight="1">
      <c r="A108" s="89"/>
      <c r="B108" s="54" t="s">
        <v>5</v>
      </c>
      <c r="C108" s="53">
        <f>'Пр14. План'!H135</f>
        <v>450</v>
      </c>
      <c r="D108" s="53">
        <f>'Пр14. План'!H136</f>
        <v>0</v>
      </c>
      <c r="E108" s="53">
        <f>'Пр14. План'!H137</f>
        <v>0</v>
      </c>
      <c r="F108" s="53">
        <f>'Пр14. План'!H138</f>
        <v>450</v>
      </c>
    </row>
    <row r="109" spans="1:6" ht="16.5" customHeight="1">
      <c r="A109" s="90"/>
      <c r="B109" s="54" t="s">
        <v>6</v>
      </c>
      <c r="C109" s="53">
        <f>'Пр14. План'!I135</f>
        <v>0</v>
      </c>
      <c r="D109" s="53">
        <f>'Пр14. План'!I136</f>
        <v>0</v>
      </c>
      <c r="E109" s="53">
        <f>'Пр14. План'!I137</f>
        <v>0</v>
      </c>
      <c r="F109" s="53">
        <f>'Пр14. План'!I138</f>
        <v>0</v>
      </c>
    </row>
    <row r="110" spans="1:6" ht="16.5" customHeight="1">
      <c r="A110" s="88" t="s">
        <v>160</v>
      </c>
      <c r="B110" s="52" t="s">
        <v>7</v>
      </c>
      <c r="C110" s="53">
        <f>'Пр14. План'!E123</f>
        <v>0</v>
      </c>
      <c r="D110" s="53">
        <f>'Пр14. План'!E124</f>
        <v>0</v>
      </c>
      <c r="E110" s="53">
        <f>'Пр14. План'!E125</f>
        <v>0</v>
      </c>
      <c r="F110" s="53">
        <f>'Пр14. План'!E126</f>
        <v>0</v>
      </c>
    </row>
    <row r="111" spans="1:6" ht="16.5" customHeight="1">
      <c r="A111" s="89"/>
      <c r="B111" s="54" t="s">
        <v>3</v>
      </c>
      <c r="C111" s="53">
        <f>'Пр14. План'!F123</f>
        <v>0</v>
      </c>
      <c r="D111" s="53">
        <f>'Пр14. План'!F124</f>
        <v>0</v>
      </c>
      <c r="E111" s="53">
        <f>'Пр14. План'!F125</f>
        <v>0</v>
      </c>
      <c r="F111" s="53">
        <f>'Пр14. План'!F126</f>
        <v>0</v>
      </c>
    </row>
    <row r="112" spans="1:6" ht="16.5" customHeight="1">
      <c r="A112" s="89"/>
      <c r="B112" s="54" t="s">
        <v>4</v>
      </c>
      <c r="C112" s="53">
        <f>'Пр14. План'!G123</f>
        <v>0</v>
      </c>
      <c r="D112" s="53">
        <f>'Пр14. План'!G124</f>
        <v>0</v>
      </c>
      <c r="E112" s="53">
        <f>'Пр14. План'!G125</f>
        <v>0</v>
      </c>
      <c r="F112" s="53">
        <f>'Пр14. План'!G126</f>
        <v>0</v>
      </c>
    </row>
    <row r="113" spans="1:6" ht="16.5" customHeight="1">
      <c r="A113" s="89"/>
      <c r="B113" s="54" t="s">
        <v>5</v>
      </c>
      <c r="C113" s="53">
        <f>'Пр14. План'!H123</f>
        <v>0</v>
      </c>
      <c r="D113" s="53">
        <f>'Пр14. План'!H124</f>
        <v>0</v>
      </c>
      <c r="E113" s="53">
        <f>'Пр14. План'!H125</f>
        <v>0</v>
      </c>
      <c r="F113" s="53">
        <f>'Пр14. План'!H126</f>
        <v>0</v>
      </c>
    </row>
    <row r="114" spans="1:6" ht="16.5" customHeight="1">
      <c r="A114" s="90"/>
      <c r="B114" s="54" t="s">
        <v>6</v>
      </c>
      <c r="C114" s="53">
        <f>'Пр14. План'!I123</f>
        <v>0</v>
      </c>
      <c r="D114" s="53">
        <f>'Пр14. План'!I124</f>
        <v>0</v>
      </c>
      <c r="E114" s="53">
        <f>'Пр14. План'!I125</f>
        <v>0</v>
      </c>
      <c r="F114" s="53">
        <f>'Пр14. План'!I126</f>
        <v>0</v>
      </c>
    </row>
    <row r="115" spans="1:6" ht="16.5" customHeight="1">
      <c r="A115" s="88" t="s">
        <v>96</v>
      </c>
      <c r="B115" s="52" t="s">
        <v>7</v>
      </c>
      <c r="C115" s="53">
        <f>C120</f>
        <v>450</v>
      </c>
      <c r="D115" s="53">
        <f t="shared" ref="D115:F115" si="31">D120</f>
        <v>170</v>
      </c>
      <c r="E115" s="53">
        <f t="shared" si="31"/>
        <v>150</v>
      </c>
      <c r="F115" s="53">
        <f t="shared" si="31"/>
        <v>130</v>
      </c>
    </row>
    <row r="116" spans="1:6" ht="16.5" customHeight="1">
      <c r="A116" s="89"/>
      <c r="B116" s="54" t="s">
        <v>3</v>
      </c>
      <c r="C116" s="53">
        <f t="shared" ref="C116:F119" si="32">C121</f>
        <v>0</v>
      </c>
      <c r="D116" s="53">
        <f t="shared" si="32"/>
        <v>0</v>
      </c>
      <c r="E116" s="53">
        <f t="shared" si="32"/>
        <v>0</v>
      </c>
      <c r="F116" s="53">
        <f t="shared" si="32"/>
        <v>0</v>
      </c>
    </row>
    <row r="117" spans="1:6" ht="16.5" customHeight="1">
      <c r="A117" s="89"/>
      <c r="B117" s="54" t="s">
        <v>4</v>
      </c>
      <c r="C117" s="53">
        <f t="shared" si="32"/>
        <v>0</v>
      </c>
      <c r="D117" s="53">
        <f t="shared" si="32"/>
        <v>0</v>
      </c>
      <c r="E117" s="53">
        <f t="shared" si="32"/>
        <v>0</v>
      </c>
      <c r="F117" s="53">
        <f t="shared" si="32"/>
        <v>0</v>
      </c>
    </row>
    <row r="118" spans="1:6" ht="16.5" customHeight="1">
      <c r="A118" s="89"/>
      <c r="B118" s="54" t="s">
        <v>5</v>
      </c>
      <c r="C118" s="53">
        <f t="shared" si="32"/>
        <v>450</v>
      </c>
      <c r="D118" s="53">
        <f t="shared" si="32"/>
        <v>170</v>
      </c>
      <c r="E118" s="53">
        <f t="shared" si="32"/>
        <v>150</v>
      </c>
      <c r="F118" s="53">
        <f t="shared" si="32"/>
        <v>130</v>
      </c>
    </row>
    <row r="119" spans="1:6" ht="16.5" customHeight="1">
      <c r="A119" s="90"/>
      <c r="B119" s="54" t="s">
        <v>6</v>
      </c>
      <c r="C119" s="53">
        <f t="shared" si="32"/>
        <v>0</v>
      </c>
      <c r="D119" s="53">
        <f t="shared" si="32"/>
        <v>0</v>
      </c>
      <c r="E119" s="53">
        <f t="shared" si="32"/>
        <v>0</v>
      </c>
      <c r="F119" s="53">
        <f t="shared" si="32"/>
        <v>0</v>
      </c>
    </row>
    <row r="120" spans="1:6" ht="12.75" customHeight="1">
      <c r="A120" s="88" t="s">
        <v>151</v>
      </c>
      <c r="B120" s="52" t="s">
        <v>7</v>
      </c>
      <c r="C120" s="53">
        <f>'Пр14. План'!E139</f>
        <v>450</v>
      </c>
      <c r="D120" s="53">
        <f>'Пр14. План'!E140</f>
        <v>170</v>
      </c>
      <c r="E120" s="53">
        <f>'Пр14. План'!E145</f>
        <v>150</v>
      </c>
      <c r="F120" s="53">
        <f>'Пр14. План'!E146</f>
        <v>130</v>
      </c>
    </row>
    <row r="121" spans="1:6" ht="12.75" customHeight="1">
      <c r="A121" s="89"/>
      <c r="B121" s="54" t="s">
        <v>3</v>
      </c>
      <c r="C121" s="53">
        <f>'Пр14. План'!F139</f>
        <v>0</v>
      </c>
      <c r="D121" s="53">
        <f>'Пр14. План'!F140</f>
        <v>0</v>
      </c>
      <c r="E121" s="53">
        <f>'Пр14. План'!F145</f>
        <v>0</v>
      </c>
      <c r="F121" s="53">
        <f>'Пр14. План'!F146</f>
        <v>0</v>
      </c>
    </row>
    <row r="122" spans="1:6" ht="12.75" customHeight="1">
      <c r="A122" s="89"/>
      <c r="B122" s="54" t="s">
        <v>4</v>
      </c>
      <c r="C122" s="53">
        <f>'Пр14. План'!G139</f>
        <v>0</v>
      </c>
      <c r="D122" s="53">
        <f>'Пр14. План'!G140</f>
        <v>0</v>
      </c>
      <c r="E122" s="53">
        <f>'Пр14. План'!G145</f>
        <v>0</v>
      </c>
      <c r="F122" s="53">
        <f>'Пр14. План'!G146</f>
        <v>0</v>
      </c>
    </row>
    <row r="123" spans="1:6" ht="12.75" customHeight="1">
      <c r="A123" s="89"/>
      <c r="B123" s="54" t="s">
        <v>5</v>
      </c>
      <c r="C123" s="53">
        <f>'Пр14. План'!H139</f>
        <v>450</v>
      </c>
      <c r="D123" s="53">
        <f>'Пр14. План'!H140</f>
        <v>170</v>
      </c>
      <c r="E123" s="53">
        <f>'Пр14. План'!H145</f>
        <v>150</v>
      </c>
      <c r="F123" s="53">
        <f>'Пр14. План'!H146</f>
        <v>130</v>
      </c>
    </row>
    <row r="124" spans="1:6" ht="12.75" customHeight="1">
      <c r="A124" s="90"/>
      <c r="B124" s="54" t="s">
        <v>6</v>
      </c>
      <c r="C124" s="53">
        <f>'Пр14. План'!I139</f>
        <v>0</v>
      </c>
      <c r="D124" s="53">
        <f>'Пр14. План'!I140</f>
        <v>0</v>
      </c>
      <c r="E124" s="53">
        <f>'Пр14. План'!I145</f>
        <v>0</v>
      </c>
      <c r="F124" s="53">
        <f>'Пр14. План'!I146</f>
        <v>0</v>
      </c>
    </row>
    <row r="125" spans="1:6" ht="12.75" customHeight="1">
      <c r="A125" s="88" t="s">
        <v>246</v>
      </c>
      <c r="B125" s="52" t="s">
        <v>7</v>
      </c>
      <c r="C125" s="53">
        <f>C130</f>
        <v>4277.88</v>
      </c>
      <c r="D125" s="53">
        <f t="shared" ref="D125:F125" si="33">D130</f>
        <v>1305.48</v>
      </c>
      <c r="E125" s="53">
        <f t="shared" si="33"/>
        <v>1486.2</v>
      </c>
      <c r="F125" s="53">
        <f t="shared" si="33"/>
        <v>1486.2</v>
      </c>
    </row>
    <row r="126" spans="1:6" ht="12.75" customHeight="1">
      <c r="A126" s="89"/>
      <c r="B126" s="54" t="s">
        <v>3</v>
      </c>
      <c r="C126" s="53">
        <f t="shared" ref="C126:F129" si="34">C131</f>
        <v>11.4</v>
      </c>
      <c r="D126" s="53">
        <f t="shared" si="34"/>
        <v>11.4</v>
      </c>
      <c r="E126" s="53">
        <f t="shared" si="34"/>
        <v>0</v>
      </c>
      <c r="F126" s="53">
        <f t="shared" si="34"/>
        <v>0</v>
      </c>
    </row>
    <row r="127" spans="1:6" ht="12.75" customHeight="1">
      <c r="A127" s="89"/>
      <c r="B127" s="54" t="s">
        <v>4</v>
      </c>
      <c r="C127" s="53">
        <f t="shared" si="34"/>
        <v>0</v>
      </c>
      <c r="D127" s="53">
        <f t="shared" si="34"/>
        <v>0</v>
      </c>
      <c r="E127" s="53">
        <f t="shared" si="34"/>
        <v>0</v>
      </c>
      <c r="F127" s="53">
        <f t="shared" si="34"/>
        <v>0</v>
      </c>
    </row>
    <row r="128" spans="1:6" ht="12.75" customHeight="1">
      <c r="A128" s="89"/>
      <c r="B128" s="54" t="s">
        <v>5</v>
      </c>
      <c r="C128" s="53">
        <f t="shared" si="34"/>
        <v>4266.4799999999996</v>
      </c>
      <c r="D128" s="53">
        <f t="shared" si="34"/>
        <v>1294.08</v>
      </c>
      <c r="E128" s="53">
        <f t="shared" si="34"/>
        <v>1486.2</v>
      </c>
      <c r="F128" s="53">
        <f t="shared" si="34"/>
        <v>1486.2</v>
      </c>
    </row>
    <row r="129" spans="1:6" ht="12.75" customHeight="1">
      <c r="A129" s="90"/>
      <c r="B129" s="54" t="s">
        <v>6</v>
      </c>
      <c r="C129" s="53">
        <f t="shared" si="34"/>
        <v>0</v>
      </c>
      <c r="D129" s="53">
        <f t="shared" si="34"/>
        <v>0</v>
      </c>
      <c r="E129" s="53">
        <f t="shared" si="34"/>
        <v>0</v>
      </c>
      <c r="F129" s="53">
        <f t="shared" si="34"/>
        <v>0</v>
      </c>
    </row>
    <row r="130" spans="1:6" ht="12.75" customHeight="1">
      <c r="A130" s="88" t="s">
        <v>151</v>
      </c>
      <c r="B130" s="52" t="s">
        <v>7</v>
      </c>
      <c r="C130" s="53">
        <f>'Пр14. План'!E155</f>
        <v>4277.88</v>
      </c>
      <c r="D130" s="53">
        <f>'Пр14. План'!E156</f>
        <v>1305.48</v>
      </c>
      <c r="E130" s="53">
        <f t="shared" ref="E130" si="35">E131+E132+E133+E134</f>
        <v>1486.2</v>
      </c>
      <c r="F130" s="53">
        <f>F131+F132+F133+F134</f>
        <v>1486.2</v>
      </c>
    </row>
    <row r="131" spans="1:6" ht="12.75" customHeight="1">
      <c r="A131" s="89"/>
      <c r="B131" s="54" t="s">
        <v>3</v>
      </c>
      <c r="C131" s="53">
        <f>'Пр14. План'!F155</f>
        <v>11.4</v>
      </c>
      <c r="D131" s="53">
        <f>'Пр14. План'!F156</f>
        <v>11.4</v>
      </c>
      <c r="E131" s="53">
        <v>0</v>
      </c>
      <c r="F131" s="53">
        <v>0</v>
      </c>
    </row>
    <row r="132" spans="1:6" ht="12.75" customHeight="1">
      <c r="A132" s="89"/>
      <c r="B132" s="54" t="s">
        <v>4</v>
      </c>
      <c r="C132" s="53">
        <f>'Пр14. План'!G155</f>
        <v>0</v>
      </c>
      <c r="D132" s="53">
        <f>'Пр14. План'!G156</f>
        <v>0</v>
      </c>
      <c r="E132" s="53">
        <v>0</v>
      </c>
      <c r="F132" s="53">
        <v>0</v>
      </c>
    </row>
    <row r="133" spans="1:6" ht="12.75" customHeight="1">
      <c r="A133" s="89"/>
      <c r="B133" s="54" t="s">
        <v>5</v>
      </c>
      <c r="C133" s="53">
        <f>'Пр14. План'!H155</f>
        <v>4266.4799999999996</v>
      </c>
      <c r="D133" s="53">
        <f>'Пр14. План'!H156</f>
        <v>1294.08</v>
      </c>
      <c r="E133" s="53">
        <f>'Пр14. План'!H157</f>
        <v>1486.2</v>
      </c>
      <c r="F133" s="53">
        <f>'Пр14. План'!H158</f>
        <v>1486.2</v>
      </c>
    </row>
    <row r="134" spans="1:6" ht="12.75" customHeight="1">
      <c r="A134" s="90"/>
      <c r="B134" s="54" t="s">
        <v>6</v>
      </c>
      <c r="C134" s="53">
        <f>'Пр14. План'!I155</f>
        <v>0</v>
      </c>
      <c r="D134" s="53">
        <v>0</v>
      </c>
      <c r="E134" s="53">
        <v>0</v>
      </c>
      <c r="F134" s="53">
        <v>0</v>
      </c>
    </row>
    <row r="135" spans="1:6" ht="12.75" customHeight="1">
      <c r="A135" s="88" t="s">
        <v>131</v>
      </c>
      <c r="B135" s="52" t="s">
        <v>7</v>
      </c>
      <c r="C135" s="53">
        <f>C140</f>
        <v>9000</v>
      </c>
      <c r="D135" s="53">
        <f t="shared" ref="D135:F135" si="36">D140</f>
        <v>3000</v>
      </c>
      <c r="E135" s="53">
        <f t="shared" si="36"/>
        <v>3000</v>
      </c>
      <c r="F135" s="53">
        <f t="shared" si="36"/>
        <v>3000</v>
      </c>
    </row>
    <row r="136" spans="1:6" ht="12.75" customHeight="1">
      <c r="A136" s="89"/>
      <c r="B136" s="54" t="s">
        <v>3</v>
      </c>
      <c r="C136" s="53">
        <f t="shared" ref="C136:F139" si="37">C141</f>
        <v>0</v>
      </c>
      <c r="D136" s="53">
        <f t="shared" si="37"/>
        <v>0</v>
      </c>
      <c r="E136" s="53">
        <f t="shared" si="37"/>
        <v>0</v>
      </c>
      <c r="F136" s="53">
        <f t="shared" si="37"/>
        <v>0</v>
      </c>
    </row>
    <row r="137" spans="1:6" ht="12.75" customHeight="1">
      <c r="A137" s="89"/>
      <c r="B137" s="54" t="s">
        <v>4</v>
      </c>
      <c r="C137" s="53">
        <f t="shared" si="37"/>
        <v>0</v>
      </c>
      <c r="D137" s="53">
        <f t="shared" si="37"/>
        <v>0</v>
      </c>
      <c r="E137" s="53">
        <f t="shared" si="37"/>
        <v>0</v>
      </c>
      <c r="F137" s="53">
        <f t="shared" si="37"/>
        <v>0</v>
      </c>
    </row>
    <row r="138" spans="1:6" ht="17.25" customHeight="1">
      <c r="A138" s="89"/>
      <c r="B138" s="54" t="s">
        <v>5</v>
      </c>
      <c r="C138" s="53">
        <f t="shared" si="37"/>
        <v>9000</v>
      </c>
      <c r="D138" s="53">
        <f t="shared" si="37"/>
        <v>3000</v>
      </c>
      <c r="E138" s="53">
        <f t="shared" si="37"/>
        <v>3000</v>
      </c>
      <c r="F138" s="53">
        <f t="shared" si="37"/>
        <v>3000</v>
      </c>
    </row>
    <row r="139" spans="1:6" ht="18.75" customHeight="1">
      <c r="A139" s="90"/>
      <c r="B139" s="54" t="s">
        <v>6</v>
      </c>
      <c r="C139" s="53">
        <f t="shared" si="37"/>
        <v>0</v>
      </c>
      <c r="D139" s="53">
        <f t="shared" si="37"/>
        <v>0</v>
      </c>
      <c r="E139" s="53">
        <f t="shared" si="37"/>
        <v>0</v>
      </c>
      <c r="F139" s="53">
        <f t="shared" si="37"/>
        <v>0</v>
      </c>
    </row>
    <row r="140" spans="1:6" ht="16.5" customHeight="1">
      <c r="A140" s="88" t="s">
        <v>152</v>
      </c>
      <c r="B140" s="52" t="s">
        <v>7</v>
      </c>
      <c r="C140" s="53">
        <f>'Пр14. План'!E215</f>
        <v>9000</v>
      </c>
      <c r="D140" s="53">
        <f>'Пр14. План'!E216</f>
        <v>3000</v>
      </c>
      <c r="E140" s="53">
        <f t="shared" ref="E140" si="38">E141+E142+E143+E144</f>
        <v>3000</v>
      </c>
      <c r="F140" s="53">
        <f>F141+F142+F143+F144</f>
        <v>3000</v>
      </c>
    </row>
    <row r="141" spans="1:6" ht="16.5" customHeight="1">
      <c r="A141" s="89"/>
      <c r="B141" s="54" t="s">
        <v>3</v>
      </c>
      <c r="C141" s="53">
        <f>'Пр14. План'!F215</f>
        <v>0</v>
      </c>
      <c r="D141" s="53">
        <f>'Пр14. План'!F216</f>
        <v>0</v>
      </c>
      <c r="E141" s="53">
        <v>0</v>
      </c>
      <c r="F141" s="53">
        <v>0</v>
      </c>
    </row>
    <row r="142" spans="1:6" ht="16.5" customHeight="1">
      <c r="A142" s="89"/>
      <c r="B142" s="54" t="s">
        <v>4</v>
      </c>
      <c r="C142" s="53">
        <f>'Пр14. План'!G215</f>
        <v>0</v>
      </c>
      <c r="D142" s="53">
        <f>'Пр14. План'!G216</f>
        <v>0</v>
      </c>
      <c r="E142" s="53">
        <v>0</v>
      </c>
      <c r="F142" s="53">
        <v>0</v>
      </c>
    </row>
    <row r="143" spans="1:6" ht="16.5" customHeight="1">
      <c r="A143" s="89"/>
      <c r="B143" s="54" t="s">
        <v>5</v>
      </c>
      <c r="C143" s="53">
        <f>'Пр14. План'!H215</f>
        <v>9000</v>
      </c>
      <c r="D143" s="53">
        <f>'Пр14. План'!H216</f>
        <v>3000</v>
      </c>
      <c r="E143" s="53">
        <f>'Пр14. План'!H229</f>
        <v>3000</v>
      </c>
      <c r="F143" s="53">
        <f>'Пр14. План'!H230</f>
        <v>3000</v>
      </c>
    </row>
    <row r="144" spans="1:6" ht="16.5" customHeight="1">
      <c r="A144" s="90"/>
      <c r="B144" s="54" t="s">
        <v>6</v>
      </c>
      <c r="C144" s="53">
        <f>'Пр14. План'!I215</f>
        <v>0</v>
      </c>
      <c r="D144" s="53">
        <f>'Пр14. План'!I216</f>
        <v>0</v>
      </c>
      <c r="E144" s="53">
        <v>0</v>
      </c>
      <c r="F144" s="53">
        <v>0</v>
      </c>
    </row>
    <row r="145" spans="1:6" ht="16.5" customHeight="1">
      <c r="A145" s="85" t="s">
        <v>153</v>
      </c>
      <c r="B145" s="59" t="s">
        <v>7</v>
      </c>
      <c r="C145" s="60">
        <f>C150+C155+C160</f>
        <v>140629.14600000001</v>
      </c>
      <c r="D145" s="60">
        <f t="shared" ref="D145:F145" si="39">D150+D155+D160</f>
        <v>46876.382000000005</v>
      </c>
      <c r="E145" s="60">
        <f t="shared" si="39"/>
        <v>46876.382000000005</v>
      </c>
      <c r="F145" s="60">
        <f t="shared" si="39"/>
        <v>46876.382000000005</v>
      </c>
    </row>
    <row r="146" spans="1:6" ht="16.5" customHeight="1">
      <c r="A146" s="86"/>
      <c r="B146" s="61" t="s">
        <v>3</v>
      </c>
      <c r="C146" s="60">
        <f t="shared" ref="C146:F149" si="40">C151+C156+C161</f>
        <v>3756.6000000000004</v>
      </c>
      <c r="D146" s="60">
        <f t="shared" si="40"/>
        <v>1252.2</v>
      </c>
      <c r="E146" s="60">
        <f t="shared" si="40"/>
        <v>1252.2</v>
      </c>
      <c r="F146" s="60">
        <f t="shared" si="40"/>
        <v>1252.2</v>
      </c>
    </row>
    <row r="147" spans="1:6" ht="16.5" customHeight="1">
      <c r="A147" s="86"/>
      <c r="B147" s="61" t="s">
        <v>4</v>
      </c>
      <c r="C147" s="60">
        <f t="shared" si="40"/>
        <v>5531.4</v>
      </c>
      <c r="D147" s="60">
        <f t="shared" si="40"/>
        <v>1843.8</v>
      </c>
      <c r="E147" s="60">
        <f t="shared" si="40"/>
        <v>1843.8</v>
      </c>
      <c r="F147" s="60">
        <f t="shared" si="40"/>
        <v>1843.8</v>
      </c>
    </row>
    <row r="148" spans="1:6" ht="16.5" customHeight="1">
      <c r="A148" s="86"/>
      <c r="B148" s="61" t="s">
        <v>5</v>
      </c>
      <c r="C148" s="60">
        <f t="shared" si="40"/>
        <v>131341.14600000001</v>
      </c>
      <c r="D148" s="60">
        <f t="shared" si="40"/>
        <v>43780.382000000005</v>
      </c>
      <c r="E148" s="60">
        <f t="shared" si="40"/>
        <v>43780.382000000005</v>
      </c>
      <c r="F148" s="60">
        <f t="shared" si="40"/>
        <v>43780.382000000005</v>
      </c>
    </row>
    <row r="149" spans="1:6" ht="16.5" customHeight="1">
      <c r="A149" s="87"/>
      <c r="B149" s="61" t="s">
        <v>6</v>
      </c>
      <c r="C149" s="60">
        <f t="shared" si="40"/>
        <v>0</v>
      </c>
      <c r="D149" s="60">
        <f t="shared" si="40"/>
        <v>0</v>
      </c>
      <c r="E149" s="60">
        <f t="shared" si="40"/>
        <v>0</v>
      </c>
      <c r="F149" s="60">
        <f t="shared" si="40"/>
        <v>0</v>
      </c>
    </row>
    <row r="150" spans="1:6" ht="16.5" customHeight="1">
      <c r="A150" s="85" t="s">
        <v>154</v>
      </c>
      <c r="B150" s="59" t="s">
        <v>7</v>
      </c>
      <c r="C150" s="60">
        <f t="shared" ref="C150:E150" si="41">C151+C152+C153+C154</f>
        <v>41704.395000000004</v>
      </c>
      <c r="D150" s="60">
        <f t="shared" si="41"/>
        <v>13901.465</v>
      </c>
      <c r="E150" s="60">
        <f t="shared" si="41"/>
        <v>13901.465</v>
      </c>
      <c r="F150" s="60">
        <f>F151+F152+F153+F154</f>
        <v>13901.465</v>
      </c>
    </row>
    <row r="151" spans="1:6" ht="16.5" customHeight="1">
      <c r="A151" s="86"/>
      <c r="B151" s="61" t="s">
        <v>3</v>
      </c>
      <c r="C151" s="60">
        <f>D151+E151+F151</f>
        <v>276</v>
      </c>
      <c r="D151" s="60">
        <f>89.158+2.842</f>
        <v>92</v>
      </c>
      <c r="E151" s="60">
        <f t="shared" ref="E151:F151" si="42">89.158+2.842</f>
        <v>92</v>
      </c>
      <c r="F151" s="60">
        <f t="shared" si="42"/>
        <v>92</v>
      </c>
    </row>
    <row r="152" spans="1:6" ht="16.5" customHeight="1">
      <c r="A152" s="86"/>
      <c r="B152" s="61" t="s">
        <v>4</v>
      </c>
      <c r="C152" s="60">
        <f t="shared" ref="C152:C154" si="43">D152+E152+F152</f>
        <v>0</v>
      </c>
      <c r="D152" s="60">
        <v>0</v>
      </c>
      <c r="E152" s="60">
        <v>0</v>
      </c>
      <c r="F152" s="60">
        <v>0</v>
      </c>
    </row>
    <row r="153" spans="1:6" ht="16.5" customHeight="1">
      <c r="A153" s="86"/>
      <c r="B153" s="61" t="s">
        <v>5</v>
      </c>
      <c r="C153" s="60">
        <f t="shared" si="43"/>
        <v>41428.395000000004</v>
      </c>
      <c r="D153" s="60">
        <f>13449.465+360</f>
        <v>13809.465</v>
      </c>
      <c r="E153" s="60">
        <f t="shared" ref="E153:F153" si="44">13449.465+360</f>
        <v>13809.465</v>
      </c>
      <c r="F153" s="60">
        <f t="shared" si="44"/>
        <v>13809.465</v>
      </c>
    </row>
    <row r="154" spans="1:6" ht="16.5" customHeight="1">
      <c r="A154" s="87"/>
      <c r="B154" s="61" t="s">
        <v>6</v>
      </c>
      <c r="C154" s="60">
        <f t="shared" si="43"/>
        <v>0</v>
      </c>
      <c r="D154" s="60">
        <v>0</v>
      </c>
      <c r="E154" s="60">
        <v>0</v>
      </c>
      <c r="F154" s="60">
        <v>0</v>
      </c>
    </row>
    <row r="155" spans="1:6" ht="16.5" customHeight="1">
      <c r="A155" s="85" t="s">
        <v>294</v>
      </c>
      <c r="B155" s="59" t="s">
        <v>7</v>
      </c>
      <c r="C155" s="60">
        <f>C156+C157+C158+C159</f>
        <v>15028.800000000001</v>
      </c>
      <c r="D155" s="60">
        <f t="shared" ref="D155:E155" si="45">D156+D157+D158+D159</f>
        <v>5009.6000000000004</v>
      </c>
      <c r="E155" s="60">
        <f t="shared" si="45"/>
        <v>5009.6000000000004</v>
      </c>
      <c r="F155" s="60">
        <f>F156+F157+F158+F159</f>
        <v>5009.6000000000004</v>
      </c>
    </row>
    <row r="156" spans="1:6" ht="16.5" customHeight="1">
      <c r="A156" s="86"/>
      <c r="B156" s="61" t="s">
        <v>3</v>
      </c>
      <c r="C156" s="60">
        <f>D156+E156+F156</f>
        <v>0</v>
      </c>
      <c r="D156" s="60">
        <v>0</v>
      </c>
      <c r="E156" s="60">
        <v>0</v>
      </c>
      <c r="F156" s="60">
        <v>0</v>
      </c>
    </row>
    <row r="157" spans="1:6" ht="16.5" customHeight="1">
      <c r="A157" s="86"/>
      <c r="B157" s="61" t="s">
        <v>4</v>
      </c>
      <c r="C157" s="60">
        <f t="shared" ref="C157:C159" si="46">D157+E157+F157</f>
        <v>0</v>
      </c>
      <c r="D157" s="60">
        <v>0</v>
      </c>
      <c r="E157" s="60">
        <v>0</v>
      </c>
      <c r="F157" s="60">
        <v>0</v>
      </c>
    </row>
    <row r="158" spans="1:6" ht="16.5" customHeight="1">
      <c r="A158" s="86"/>
      <c r="B158" s="61" t="s">
        <v>5</v>
      </c>
      <c r="C158" s="60">
        <f t="shared" si="46"/>
        <v>15028.800000000001</v>
      </c>
      <c r="D158" s="60">
        <v>5009.6000000000004</v>
      </c>
      <c r="E158" s="60">
        <v>5009.6000000000004</v>
      </c>
      <c r="F158" s="60">
        <v>5009.6000000000004</v>
      </c>
    </row>
    <row r="159" spans="1:6" ht="16.5" customHeight="1">
      <c r="A159" s="87"/>
      <c r="B159" s="61" t="s">
        <v>6</v>
      </c>
      <c r="C159" s="60">
        <f t="shared" si="46"/>
        <v>0</v>
      </c>
      <c r="D159" s="60">
        <v>0</v>
      </c>
      <c r="E159" s="60">
        <v>0</v>
      </c>
      <c r="F159" s="60">
        <v>0</v>
      </c>
    </row>
    <row r="160" spans="1:6" ht="16.5" customHeight="1">
      <c r="A160" s="85" t="s">
        <v>293</v>
      </c>
      <c r="B160" s="59" t="s">
        <v>7</v>
      </c>
      <c r="C160" s="60">
        <f>C161+C162+C163+C164</f>
        <v>83895.951000000001</v>
      </c>
      <c r="D160" s="60">
        <f t="shared" ref="D160:E160" si="47">D161+D162+D163+D164</f>
        <v>27965.317000000003</v>
      </c>
      <c r="E160" s="60">
        <f t="shared" si="47"/>
        <v>27965.317000000003</v>
      </c>
      <c r="F160" s="60">
        <f>F161+F162+F163+F164</f>
        <v>27965.317000000003</v>
      </c>
    </row>
    <row r="161" spans="1:6" ht="16.5" customHeight="1">
      <c r="A161" s="86"/>
      <c r="B161" s="61" t="s">
        <v>3</v>
      </c>
      <c r="C161" s="60">
        <f>D161+E161+F161</f>
        <v>3480.6000000000004</v>
      </c>
      <c r="D161" s="60">
        <f>31.942+2.458+853+96.2+6+170.6</f>
        <v>1160.2</v>
      </c>
      <c r="E161" s="60">
        <f t="shared" ref="E161:F161" si="48">31.942+2.458+853+96.2+6+170.6</f>
        <v>1160.2</v>
      </c>
      <c r="F161" s="60">
        <f t="shared" si="48"/>
        <v>1160.2</v>
      </c>
    </row>
    <row r="162" spans="1:6" ht="16.5" customHeight="1">
      <c r="A162" s="86"/>
      <c r="B162" s="61" t="s">
        <v>4</v>
      </c>
      <c r="C162" s="60">
        <f t="shared" ref="C162:C164" si="49">D162+E162+F162</f>
        <v>5531.4</v>
      </c>
      <c r="D162" s="60">
        <f>1843.8</f>
        <v>1843.8</v>
      </c>
      <c r="E162" s="60">
        <f t="shared" ref="E162:F162" si="50">1843.8</f>
        <v>1843.8</v>
      </c>
      <c r="F162" s="60">
        <f t="shared" si="50"/>
        <v>1843.8</v>
      </c>
    </row>
    <row r="163" spans="1:6" ht="16.5" customHeight="1">
      <c r="A163" s="86"/>
      <c r="B163" s="61" t="s">
        <v>5</v>
      </c>
      <c r="C163" s="60">
        <f t="shared" si="49"/>
        <v>74883.951000000001</v>
      </c>
      <c r="D163" s="60">
        <f>20941.9+300+400+233.667+3085.75</f>
        <v>24961.317000000003</v>
      </c>
      <c r="E163" s="60">
        <f t="shared" ref="E163:F163" si="51">20941.9+300+400+233.667+3085.75</f>
        <v>24961.317000000003</v>
      </c>
      <c r="F163" s="60">
        <f t="shared" si="51"/>
        <v>24961.317000000003</v>
      </c>
    </row>
    <row r="164" spans="1:6" ht="16.5" customHeight="1">
      <c r="A164" s="87"/>
      <c r="B164" s="61" t="s">
        <v>6</v>
      </c>
      <c r="C164" s="60">
        <f t="shared" si="49"/>
        <v>0</v>
      </c>
      <c r="D164" s="60">
        <v>0</v>
      </c>
      <c r="E164" s="60">
        <v>0</v>
      </c>
      <c r="F164" s="60">
        <v>0</v>
      </c>
    </row>
  </sheetData>
  <mergeCells count="36">
    <mergeCell ref="A135:A139"/>
    <mergeCell ref="A140:A144"/>
    <mergeCell ref="A145:A149"/>
    <mergeCell ref="A150:A154"/>
    <mergeCell ref="A10:A14"/>
    <mergeCell ref="A25:A29"/>
    <mergeCell ref="A40:A44"/>
    <mergeCell ref="A45:A49"/>
    <mergeCell ref="A20:A24"/>
    <mergeCell ref="A110:A114"/>
    <mergeCell ref="A80:A84"/>
    <mergeCell ref="C3:F3"/>
    <mergeCell ref="A1:F1"/>
    <mergeCell ref="A65:A69"/>
    <mergeCell ref="A70:A74"/>
    <mergeCell ref="A75:A79"/>
    <mergeCell ref="A50:A54"/>
    <mergeCell ref="A15:A19"/>
    <mergeCell ref="A55:A59"/>
    <mergeCell ref="A60:A64"/>
    <mergeCell ref="A160:A164"/>
    <mergeCell ref="A130:A134"/>
    <mergeCell ref="B3:B4"/>
    <mergeCell ref="A3:A4"/>
    <mergeCell ref="A5:A9"/>
    <mergeCell ref="A35:A39"/>
    <mergeCell ref="A30:A34"/>
    <mergeCell ref="A85:A89"/>
    <mergeCell ref="A115:A119"/>
    <mergeCell ref="A125:A129"/>
    <mergeCell ref="A90:A94"/>
    <mergeCell ref="A95:A99"/>
    <mergeCell ref="A100:A104"/>
    <mergeCell ref="A105:A109"/>
    <mergeCell ref="A120:A124"/>
    <mergeCell ref="A155:A159"/>
  </mergeCells>
  <printOptions horizontalCentered="1" verticalCentered="1"/>
  <pageMargins left="0.70866141732283472" right="0.70866141732283472" top="0.74803149606299213" bottom="0.74803149606299213" header="0.31496062992125984" footer="0.31496062992125984"/>
  <pageSetup paperSize="9" scale="56" fitToHeight="2" orientation="portrait" r:id="rId1"/>
  <rowBreaks count="2" manualBreakCount="2">
    <brk id="84" max="16383" man="1"/>
    <brk id="119" max="16383" man="1"/>
  </rowBreaks>
</worksheet>
</file>

<file path=xl/worksheets/sheet4.xml><?xml version="1.0" encoding="utf-8"?>
<worksheet xmlns="http://schemas.openxmlformats.org/spreadsheetml/2006/main" xmlns:r="http://schemas.openxmlformats.org/officeDocument/2006/relationships">
  <sheetPr>
    <pageSetUpPr fitToPage="1"/>
  </sheetPr>
  <dimension ref="A1:L164"/>
  <sheetViews>
    <sheetView view="pageBreakPreview" topLeftCell="A87" zoomScaleNormal="120" zoomScaleSheetLayoutView="100" workbookViewId="0">
      <selection sqref="A1:K164"/>
    </sheetView>
  </sheetViews>
  <sheetFormatPr defaultRowHeight="11.25"/>
  <cols>
    <col min="1" max="1" width="5.5703125" style="13" customWidth="1"/>
    <col min="2" max="2" width="33.85546875" style="12" customWidth="1"/>
    <col min="3" max="3" width="9.140625" style="12"/>
    <col min="4" max="4" width="9.140625" style="14"/>
    <col min="5" max="5" width="9.85546875" style="12" customWidth="1"/>
    <col min="6" max="7" width="7.28515625" style="12" customWidth="1"/>
    <col min="8" max="8" width="8.85546875" style="12" customWidth="1"/>
    <col min="9" max="9" width="7.28515625" style="12" customWidth="1"/>
    <col min="10" max="10" width="20.5703125" style="12" customWidth="1"/>
    <col min="11" max="11" width="14" style="12" customWidth="1"/>
    <col min="12" max="16384" width="9.140625" style="12"/>
  </cols>
  <sheetData>
    <row r="1" spans="1:12" ht="18.75" customHeight="1">
      <c r="A1" s="106" t="s">
        <v>162</v>
      </c>
      <c r="B1" s="106"/>
      <c r="C1" s="106"/>
      <c r="D1" s="106"/>
      <c r="E1" s="106"/>
      <c r="F1" s="106"/>
      <c r="G1" s="106"/>
      <c r="H1" s="106"/>
      <c r="I1" s="106"/>
      <c r="J1" s="106"/>
      <c r="K1" s="106"/>
      <c r="L1" s="11"/>
    </row>
    <row r="2" spans="1:12">
      <c r="A2" s="12"/>
      <c r="D2" s="12"/>
    </row>
    <row r="3" spans="1:12" ht="19.5" customHeight="1">
      <c r="A3" s="112" t="s">
        <v>0</v>
      </c>
      <c r="B3" s="113" t="s">
        <v>56</v>
      </c>
      <c r="C3" s="113" t="s">
        <v>16</v>
      </c>
      <c r="D3" s="113" t="s">
        <v>1</v>
      </c>
      <c r="E3" s="113"/>
      <c r="F3" s="113"/>
      <c r="G3" s="113"/>
      <c r="H3" s="113"/>
      <c r="I3" s="113"/>
      <c r="J3" s="110" t="s">
        <v>29</v>
      </c>
      <c r="K3" s="110" t="s">
        <v>12</v>
      </c>
    </row>
    <row r="4" spans="1:12" ht="21" customHeight="1">
      <c r="A4" s="112"/>
      <c r="B4" s="113"/>
      <c r="C4" s="113"/>
      <c r="D4" s="55" t="s">
        <v>2</v>
      </c>
      <c r="E4" s="55" t="s">
        <v>7</v>
      </c>
      <c r="F4" s="55" t="s">
        <v>3</v>
      </c>
      <c r="G4" s="55" t="s">
        <v>4</v>
      </c>
      <c r="H4" s="55" t="s">
        <v>5</v>
      </c>
      <c r="I4" s="55" t="s">
        <v>6</v>
      </c>
      <c r="J4" s="114"/>
      <c r="K4" s="111"/>
    </row>
    <row r="5" spans="1:12" s="36" customFormat="1" ht="12.75" customHeight="1">
      <c r="A5" s="97"/>
      <c r="B5" s="107" t="s">
        <v>163</v>
      </c>
      <c r="C5" s="109"/>
      <c r="D5" s="15" t="s">
        <v>7</v>
      </c>
      <c r="E5" s="28">
        <f>'Пр14. План'!E7</f>
        <v>163037.02600000001</v>
      </c>
      <c r="F5" s="28">
        <f>'Пр14. План'!F7</f>
        <v>3767.9999999999995</v>
      </c>
      <c r="G5" s="28">
        <f>'Пр14. План'!G7</f>
        <v>5531.4</v>
      </c>
      <c r="H5" s="28">
        <f>'Пр14. План'!H7</f>
        <v>153737.62600000002</v>
      </c>
      <c r="I5" s="28">
        <f>'Пр14. План'!I7</f>
        <v>0</v>
      </c>
      <c r="J5" s="104"/>
      <c r="K5" s="103"/>
    </row>
    <row r="6" spans="1:12" s="36" customFormat="1" ht="12.75" customHeight="1">
      <c r="A6" s="97"/>
      <c r="B6" s="107"/>
      <c r="C6" s="109"/>
      <c r="D6" s="15">
        <v>2014</v>
      </c>
      <c r="E6" s="28">
        <f>'Пр14. План'!E8</f>
        <v>52146.862000000008</v>
      </c>
      <c r="F6" s="28">
        <f>'Пр14. План'!F8</f>
        <v>1263.5999999999999</v>
      </c>
      <c r="G6" s="28">
        <f>'Пр14. План'!G8</f>
        <v>1843.8</v>
      </c>
      <c r="H6" s="28">
        <f>'Пр14. План'!H8</f>
        <v>49039.462000000007</v>
      </c>
      <c r="I6" s="28">
        <f>'Пр14. План'!I8</f>
        <v>0</v>
      </c>
      <c r="J6" s="104"/>
      <c r="K6" s="104"/>
    </row>
    <row r="7" spans="1:12" s="36" customFormat="1" ht="12.75" customHeight="1">
      <c r="A7" s="97"/>
      <c r="B7" s="107"/>
      <c r="C7" s="109"/>
      <c r="D7" s="15">
        <v>2015</v>
      </c>
      <c r="E7" s="28">
        <f>'Пр14. План'!E9</f>
        <v>52517.582000000002</v>
      </c>
      <c r="F7" s="28">
        <f>'Пр14. План'!F9</f>
        <v>1252.1999999999998</v>
      </c>
      <c r="G7" s="28">
        <f>'Пр14. План'!G9</f>
        <v>1843.8</v>
      </c>
      <c r="H7" s="28">
        <f>'Пр14. План'!H9</f>
        <v>49421.582000000002</v>
      </c>
      <c r="I7" s="28">
        <f>'Пр14. План'!I9</f>
        <v>0</v>
      </c>
      <c r="J7" s="104"/>
      <c r="K7" s="104"/>
    </row>
    <row r="8" spans="1:12" s="36" customFormat="1" ht="12.75" customHeight="1">
      <c r="A8" s="97"/>
      <c r="B8" s="107"/>
      <c r="C8" s="109"/>
      <c r="D8" s="15">
        <v>2016</v>
      </c>
      <c r="E8" s="28">
        <f>'Пр14. План'!E10</f>
        <v>58372.582000000009</v>
      </c>
      <c r="F8" s="28">
        <f>'Пр14. План'!F10</f>
        <v>1252.1999999999998</v>
      </c>
      <c r="G8" s="28">
        <f>'Пр14. План'!G10</f>
        <v>1843.8</v>
      </c>
      <c r="H8" s="28">
        <f>'Пр14. План'!H10</f>
        <v>55276.582000000009</v>
      </c>
      <c r="I8" s="28">
        <f>'Пр14. План'!I10</f>
        <v>0</v>
      </c>
      <c r="J8" s="105"/>
      <c r="K8" s="105"/>
    </row>
    <row r="9" spans="1:12" s="36" customFormat="1" ht="21" customHeight="1">
      <c r="A9" s="97" t="s">
        <v>13</v>
      </c>
      <c r="B9" s="108" t="s">
        <v>164</v>
      </c>
      <c r="C9" s="109"/>
      <c r="D9" s="15" t="s">
        <v>7</v>
      </c>
      <c r="E9" s="37">
        <f>'Пр14. План'!E11</f>
        <v>1210</v>
      </c>
      <c r="F9" s="37">
        <f>'Пр14. План'!F11</f>
        <v>0</v>
      </c>
      <c r="G9" s="37">
        <f>'Пр14. План'!G11</f>
        <v>0</v>
      </c>
      <c r="H9" s="37">
        <f>'Пр14. План'!H11</f>
        <v>1210</v>
      </c>
      <c r="I9" s="37">
        <f>'Пр14. План'!I11</f>
        <v>0</v>
      </c>
      <c r="J9" s="103"/>
      <c r="K9" s="103"/>
    </row>
    <row r="10" spans="1:12" s="36" customFormat="1" ht="12.75" customHeight="1">
      <c r="A10" s="97"/>
      <c r="B10" s="108"/>
      <c r="C10" s="109"/>
      <c r="D10" s="15">
        <v>2014</v>
      </c>
      <c r="E10" s="37">
        <f>'Пр14. План'!E12</f>
        <v>480</v>
      </c>
      <c r="F10" s="37">
        <f>'Пр14. План'!F12</f>
        <v>0</v>
      </c>
      <c r="G10" s="37">
        <f>'Пр14. План'!G12</f>
        <v>0</v>
      </c>
      <c r="H10" s="37">
        <f>'Пр14. План'!H12</f>
        <v>480</v>
      </c>
      <c r="I10" s="37">
        <f>'Пр14. План'!I12</f>
        <v>0</v>
      </c>
      <c r="J10" s="104"/>
      <c r="K10" s="104"/>
    </row>
    <row r="11" spans="1:12" s="36" customFormat="1" ht="12.75" customHeight="1">
      <c r="A11" s="97"/>
      <c r="B11" s="108"/>
      <c r="C11" s="109"/>
      <c r="D11" s="15">
        <v>2015</v>
      </c>
      <c r="E11" s="37">
        <f>'Пр14. План'!E13</f>
        <v>440</v>
      </c>
      <c r="F11" s="37">
        <f>'Пр14. План'!F13</f>
        <v>0</v>
      </c>
      <c r="G11" s="37">
        <f>'Пр14. План'!G13</f>
        <v>0</v>
      </c>
      <c r="H11" s="37">
        <f>'Пр14. План'!H13</f>
        <v>440</v>
      </c>
      <c r="I11" s="37">
        <f>'Пр14. План'!I13</f>
        <v>0</v>
      </c>
      <c r="J11" s="104"/>
      <c r="K11" s="104"/>
    </row>
    <row r="12" spans="1:12" s="36" customFormat="1" ht="12.75" customHeight="1">
      <c r="A12" s="97"/>
      <c r="B12" s="108"/>
      <c r="C12" s="109"/>
      <c r="D12" s="15">
        <v>2016</v>
      </c>
      <c r="E12" s="37">
        <f>'Пр14. План'!E14</f>
        <v>290</v>
      </c>
      <c r="F12" s="37">
        <f>'Пр14. План'!F14</f>
        <v>0</v>
      </c>
      <c r="G12" s="37">
        <f>'Пр14. План'!G14</f>
        <v>0</v>
      </c>
      <c r="H12" s="37">
        <f>'Пр14. План'!H14</f>
        <v>290</v>
      </c>
      <c r="I12" s="37">
        <f>'Пр14. План'!I14</f>
        <v>0</v>
      </c>
      <c r="J12" s="104"/>
      <c r="K12" s="104"/>
    </row>
    <row r="13" spans="1:12" s="36" customFormat="1" ht="55.5" customHeight="1">
      <c r="A13" s="97" t="s">
        <v>8</v>
      </c>
      <c r="B13" s="98" t="s">
        <v>165</v>
      </c>
      <c r="C13" s="97"/>
      <c r="D13" s="15" t="s">
        <v>7</v>
      </c>
      <c r="E13" s="37">
        <f>E17</f>
        <v>1070</v>
      </c>
      <c r="F13" s="37">
        <f t="shared" ref="F13:I13" si="0">F17</f>
        <v>0</v>
      </c>
      <c r="G13" s="37">
        <f t="shared" si="0"/>
        <v>0</v>
      </c>
      <c r="H13" s="37">
        <f t="shared" si="0"/>
        <v>1070</v>
      </c>
      <c r="I13" s="37">
        <f t="shared" si="0"/>
        <v>0</v>
      </c>
      <c r="J13" s="103"/>
      <c r="K13" s="103"/>
    </row>
    <row r="14" spans="1:12" s="36" customFormat="1" ht="12.75" customHeight="1">
      <c r="A14" s="97"/>
      <c r="B14" s="98"/>
      <c r="C14" s="97"/>
      <c r="D14" s="15">
        <v>2014</v>
      </c>
      <c r="E14" s="37">
        <f t="shared" ref="E14:I16" si="1">E18</f>
        <v>340</v>
      </c>
      <c r="F14" s="37">
        <f t="shared" si="1"/>
        <v>0</v>
      </c>
      <c r="G14" s="37">
        <f t="shared" si="1"/>
        <v>0</v>
      </c>
      <c r="H14" s="37">
        <f t="shared" si="1"/>
        <v>340</v>
      </c>
      <c r="I14" s="37">
        <f t="shared" si="1"/>
        <v>0</v>
      </c>
      <c r="J14" s="104"/>
      <c r="K14" s="104"/>
    </row>
    <row r="15" spans="1:12" s="36" customFormat="1" ht="12.75" customHeight="1">
      <c r="A15" s="97"/>
      <c r="B15" s="98"/>
      <c r="C15" s="97"/>
      <c r="D15" s="15">
        <v>2015</v>
      </c>
      <c r="E15" s="37">
        <f t="shared" si="1"/>
        <v>440</v>
      </c>
      <c r="F15" s="37">
        <f t="shared" si="1"/>
        <v>0</v>
      </c>
      <c r="G15" s="37">
        <f t="shared" si="1"/>
        <v>0</v>
      </c>
      <c r="H15" s="37">
        <f t="shared" si="1"/>
        <v>440</v>
      </c>
      <c r="I15" s="37">
        <f t="shared" si="1"/>
        <v>0</v>
      </c>
      <c r="J15" s="104"/>
      <c r="K15" s="104"/>
    </row>
    <row r="16" spans="1:12" s="36" customFormat="1" ht="12.75" customHeight="1">
      <c r="A16" s="97"/>
      <c r="B16" s="98"/>
      <c r="C16" s="97"/>
      <c r="D16" s="15">
        <v>2016</v>
      </c>
      <c r="E16" s="37">
        <f t="shared" si="1"/>
        <v>290</v>
      </c>
      <c r="F16" s="37">
        <f t="shared" si="1"/>
        <v>0</v>
      </c>
      <c r="G16" s="37">
        <f t="shared" si="1"/>
        <v>0</v>
      </c>
      <c r="H16" s="37">
        <f t="shared" si="1"/>
        <v>290</v>
      </c>
      <c r="I16" s="37">
        <f t="shared" si="1"/>
        <v>0</v>
      </c>
      <c r="J16" s="104"/>
      <c r="K16" s="104"/>
    </row>
    <row r="17" spans="1:11" s="36" customFormat="1">
      <c r="A17" s="97" t="s">
        <v>23</v>
      </c>
      <c r="B17" s="98" t="s">
        <v>166</v>
      </c>
      <c r="C17" s="97"/>
      <c r="D17" s="15" t="s">
        <v>7</v>
      </c>
      <c r="E17" s="37">
        <f>'Пр14. План'!E19</f>
        <v>1070</v>
      </c>
      <c r="F17" s="37">
        <f>'Пр14. План'!F19</f>
        <v>0</v>
      </c>
      <c r="G17" s="37">
        <f>'Пр14. План'!G19</f>
        <v>0</v>
      </c>
      <c r="H17" s="37">
        <f>'Пр14. План'!H19</f>
        <v>1070</v>
      </c>
      <c r="I17" s="37">
        <f>'Пр14. План'!I19</f>
        <v>0</v>
      </c>
      <c r="J17" s="103" t="s">
        <v>167</v>
      </c>
      <c r="K17" s="103" t="s">
        <v>62</v>
      </c>
    </row>
    <row r="18" spans="1:11" s="36" customFormat="1">
      <c r="A18" s="97"/>
      <c r="B18" s="98"/>
      <c r="C18" s="97"/>
      <c r="D18" s="15">
        <v>2014</v>
      </c>
      <c r="E18" s="37">
        <f>'Пр14. План'!E20</f>
        <v>340</v>
      </c>
      <c r="F18" s="37">
        <f>'Пр14. План'!F20</f>
        <v>0</v>
      </c>
      <c r="G18" s="37">
        <f>'Пр14. План'!G20</f>
        <v>0</v>
      </c>
      <c r="H18" s="37">
        <f>'Пр14. План'!H20</f>
        <v>340</v>
      </c>
      <c r="I18" s="37">
        <f>'Пр14. План'!I20</f>
        <v>0</v>
      </c>
      <c r="J18" s="104"/>
      <c r="K18" s="104"/>
    </row>
    <row r="19" spans="1:11" s="36" customFormat="1">
      <c r="A19" s="97"/>
      <c r="B19" s="98"/>
      <c r="C19" s="97"/>
      <c r="D19" s="15">
        <v>2015</v>
      </c>
      <c r="E19" s="37">
        <f>'Пр14. План'!E21</f>
        <v>440</v>
      </c>
      <c r="F19" s="37">
        <f>'Пр14. План'!F21</f>
        <v>0</v>
      </c>
      <c r="G19" s="37">
        <f>'Пр14. План'!G21</f>
        <v>0</v>
      </c>
      <c r="H19" s="37">
        <f>'Пр14. План'!H21</f>
        <v>440</v>
      </c>
      <c r="I19" s="37">
        <f>'Пр14. План'!I21</f>
        <v>0</v>
      </c>
      <c r="J19" s="104"/>
      <c r="K19" s="104"/>
    </row>
    <row r="20" spans="1:11" s="36" customFormat="1" ht="12.75" customHeight="1">
      <c r="A20" s="97"/>
      <c r="B20" s="98"/>
      <c r="C20" s="97"/>
      <c r="D20" s="15">
        <v>2016</v>
      </c>
      <c r="E20" s="37">
        <f>'Пр14. План'!E22</f>
        <v>290</v>
      </c>
      <c r="F20" s="37">
        <f>'Пр14. План'!F22</f>
        <v>0</v>
      </c>
      <c r="G20" s="37">
        <f>'Пр14. План'!G22</f>
        <v>0</v>
      </c>
      <c r="H20" s="37">
        <f>'Пр14. План'!H22</f>
        <v>290</v>
      </c>
      <c r="I20" s="37">
        <f>'Пр14. План'!I22</f>
        <v>0</v>
      </c>
      <c r="J20" s="104"/>
      <c r="K20" s="104"/>
    </row>
    <row r="21" spans="1:11" s="36" customFormat="1" ht="15.75" customHeight="1">
      <c r="A21" s="97" t="s">
        <v>9</v>
      </c>
      <c r="B21" s="98" t="s">
        <v>60</v>
      </c>
      <c r="C21" s="97"/>
      <c r="D21" s="15" t="s">
        <v>7</v>
      </c>
      <c r="E21" s="37">
        <f>E25</f>
        <v>140</v>
      </c>
      <c r="F21" s="37">
        <f t="shared" ref="F21:I21" si="2">F25</f>
        <v>0</v>
      </c>
      <c r="G21" s="37">
        <f t="shared" si="2"/>
        <v>0</v>
      </c>
      <c r="H21" s="37">
        <f t="shared" si="2"/>
        <v>140</v>
      </c>
      <c r="I21" s="37">
        <f t="shared" si="2"/>
        <v>0</v>
      </c>
      <c r="J21" s="103"/>
      <c r="K21" s="103"/>
    </row>
    <row r="22" spans="1:11" s="36" customFormat="1" ht="12.75" customHeight="1">
      <c r="A22" s="97"/>
      <c r="B22" s="98"/>
      <c r="C22" s="97"/>
      <c r="D22" s="15">
        <v>2014</v>
      </c>
      <c r="E22" s="37">
        <f t="shared" ref="E22:I24" si="3">E26</f>
        <v>140</v>
      </c>
      <c r="F22" s="37">
        <f t="shared" si="3"/>
        <v>0</v>
      </c>
      <c r="G22" s="37">
        <f t="shared" si="3"/>
        <v>0</v>
      </c>
      <c r="H22" s="37">
        <f t="shared" si="3"/>
        <v>140</v>
      </c>
      <c r="I22" s="37">
        <f t="shared" si="3"/>
        <v>0</v>
      </c>
      <c r="J22" s="104"/>
      <c r="K22" s="104"/>
    </row>
    <row r="23" spans="1:11" s="36" customFormat="1" ht="12.75" customHeight="1">
      <c r="A23" s="97"/>
      <c r="B23" s="98"/>
      <c r="C23" s="97"/>
      <c r="D23" s="15">
        <v>2015</v>
      </c>
      <c r="E23" s="37">
        <f t="shared" si="3"/>
        <v>0</v>
      </c>
      <c r="F23" s="37">
        <f t="shared" si="3"/>
        <v>0</v>
      </c>
      <c r="G23" s="37">
        <f t="shared" si="3"/>
        <v>0</v>
      </c>
      <c r="H23" s="37">
        <f t="shared" si="3"/>
        <v>0</v>
      </c>
      <c r="I23" s="37">
        <f t="shared" si="3"/>
        <v>0</v>
      </c>
      <c r="J23" s="104"/>
      <c r="K23" s="104"/>
    </row>
    <row r="24" spans="1:11" s="36" customFormat="1" ht="12.75" customHeight="1">
      <c r="A24" s="97"/>
      <c r="B24" s="98"/>
      <c r="C24" s="97"/>
      <c r="D24" s="15">
        <v>2016</v>
      </c>
      <c r="E24" s="37">
        <f t="shared" si="3"/>
        <v>0</v>
      </c>
      <c r="F24" s="37">
        <f t="shared" si="3"/>
        <v>0</v>
      </c>
      <c r="G24" s="37">
        <f t="shared" si="3"/>
        <v>0</v>
      </c>
      <c r="H24" s="37">
        <f t="shared" si="3"/>
        <v>0</v>
      </c>
      <c r="I24" s="37">
        <f t="shared" si="3"/>
        <v>0</v>
      </c>
      <c r="J24" s="104"/>
      <c r="K24" s="104"/>
    </row>
    <row r="25" spans="1:11" s="36" customFormat="1" ht="18" customHeight="1">
      <c r="A25" s="97" t="s">
        <v>47</v>
      </c>
      <c r="B25" s="98" t="s">
        <v>171</v>
      </c>
      <c r="C25" s="97"/>
      <c r="D25" s="15" t="s">
        <v>7</v>
      </c>
      <c r="E25" s="37">
        <f>'Пр14. План'!E35</f>
        <v>140</v>
      </c>
      <c r="F25" s="37">
        <f>'Пр14. План'!F35</f>
        <v>0</v>
      </c>
      <c r="G25" s="37">
        <f>'Пр14. План'!G35</f>
        <v>0</v>
      </c>
      <c r="H25" s="37">
        <f>'Пр14. План'!H35</f>
        <v>140</v>
      </c>
      <c r="I25" s="37">
        <f>'Пр14. План'!I35</f>
        <v>0</v>
      </c>
      <c r="J25" s="103" t="s">
        <v>172</v>
      </c>
      <c r="K25" s="103" t="s">
        <v>62</v>
      </c>
    </row>
    <row r="26" spans="1:11" s="36" customFormat="1" ht="12.75" customHeight="1">
      <c r="A26" s="97"/>
      <c r="B26" s="98"/>
      <c r="C26" s="97"/>
      <c r="D26" s="15">
        <v>2014</v>
      </c>
      <c r="E26" s="37">
        <f>'Пр14. План'!E36</f>
        <v>140</v>
      </c>
      <c r="F26" s="37">
        <f>'Пр14. План'!F36</f>
        <v>0</v>
      </c>
      <c r="G26" s="37">
        <f>'Пр14. План'!G36</f>
        <v>0</v>
      </c>
      <c r="H26" s="37">
        <f>'Пр14. План'!H36</f>
        <v>140</v>
      </c>
      <c r="I26" s="37">
        <f>'Пр14. План'!I36</f>
        <v>0</v>
      </c>
      <c r="J26" s="104"/>
      <c r="K26" s="104"/>
    </row>
    <row r="27" spans="1:11" s="36" customFormat="1" ht="12.75" customHeight="1">
      <c r="A27" s="97"/>
      <c r="B27" s="98"/>
      <c r="C27" s="97"/>
      <c r="D27" s="15">
        <v>2015</v>
      </c>
      <c r="E27" s="37">
        <f>'Пр14. План'!E37</f>
        <v>0</v>
      </c>
      <c r="F27" s="37">
        <f>'Пр14. План'!F37</f>
        <v>0</v>
      </c>
      <c r="G27" s="37">
        <f>'Пр14. План'!G37</f>
        <v>0</v>
      </c>
      <c r="H27" s="37">
        <f>'Пр14. План'!H37</f>
        <v>0</v>
      </c>
      <c r="I27" s="37">
        <f>'Пр14. План'!I37</f>
        <v>0</v>
      </c>
      <c r="J27" s="104"/>
      <c r="K27" s="104"/>
    </row>
    <row r="28" spans="1:11" s="36" customFormat="1" ht="12.75" customHeight="1">
      <c r="A28" s="97"/>
      <c r="B28" s="98"/>
      <c r="C28" s="97"/>
      <c r="D28" s="15">
        <v>2016</v>
      </c>
      <c r="E28" s="37">
        <f>'Пр14. План'!E38</f>
        <v>0</v>
      </c>
      <c r="F28" s="37">
        <f>'Пр14. План'!F38</f>
        <v>0</v>
      </c>
      <c r="G28" s="37">
        <f>'Пр14. План'!G38</f>
        <v>0</v>
      </c>
      <c r="H28" s="37">
        <f>'Пр14. План'!H38</f>
        <v>0</v>
      </c>
      <c r="I28" s="37">
        <f>'Пр14. План'!I38</f>
        <v>0</v>
      </c>
      <c r="J28" s="104"/>
      <c r="K28" s="104"/>
    </row>
    <row r="29" spans="1:11" s="36" customFormat="1" ht="28.5" customHeight="1">
      <c r="A29" s="97" t="s">
        <v>14</v>
      </c>
      <c r="B29" s="115" t="s">
        <v>175</v>
      </c>
      <c r="C29" s="97"/>
      <c r="D29" s="15" t="s">
        <v>7</v>
      </c>
      <c r="E29" s="37">
        <f>'Пр14. План'!E43</f>
        <v>595</v>
      </c>
      <c r="F29" s="37">
        <f>'Пр14. План'!F43</f>
        <v>0</v>
      </c>
      <c r="G29" s="37">
        <f>'Пр14. План'!G43</f>
        <v>0</v>
      </c>
      <c r="H29" s="37">
        <f>'Пр14. План'!H43</f>
        <v>595</v>
      </c>
      <c r="I29" s="37">
        <f>'Пр14. План'!I43</f>
        <v>0</v>
      </c>
      <c r="J29" s="109"/>
      <c r="K29" s="109"/>
    </row>
    <row r="30" spans="1:11" s="36" customFormat="1" ht="12.75" customHeight="1">
      <c r="A30" s="97"/>
      <c r="B30" s="115"/>
      <c r="C30" s="97"/>
      <c r="D30" s="15">
        <v>2014</v>
      </c>
      <c r="E30" s="37">
        <f>'Пр14. План'!E44</f>
        <v>315</v>
      </c>
      <c r="F30" s="37">
        <f>'Пр14. План'!F44</f>
        <v>0</v>
      </c>
      <c r="G30" s="37">
        <f>'Пр14. План'!G44</f>
        <v>0</v>
      </c>
      <c r="H30" s="37">
        <f>'Пр14. План'!H44</f>
        <v>315</v>
      </c>
      <c r="I30" s="37">
        <f>'Пр14. План'!I44</f>
        <v>0</v>
      </c>
      <c r="J30" s="109"/>
      <c r="K30" s="109"/>
    </row>
    <row r="31" spans="1:11" s="36" customFormat="1" ht="12.75" customHeight="1">
      <c r="A31" s="97"/>
      <c r="B31" s="115"/>
      <c r="C31" s="97"/>
      <c r="D31" s="15">
        <v>2015</v>
      </c>
      <c r="E31" s="37">
        <f>'Пр14. План'!E45</f>
        <v>140</v>
      </c>
      <c r="F31" s="37">
        <f>'Пр14. План'!F45</f>
        <v>0</v>
      </c>
      <c r="G31" s="37">
        <f>'Пр14. План'!G45</f>
        <v>0</v>
      </c>
      <c r="H31" s="37">
        <f>'Пр14. План'!H45</f>
        <v>140</v>
      </c>
      <c r="I31" s="37">
        <f>'Пр14. План'!I45</f>
        <v>0</v>
      </c>
      <c r="J31" s="109"/>
      <c r="K31" s="109"/>
    </row>
    <row r="32" spans="1:11" s="36" customFormat="1" ht="12.75" customHeight="1">
      <c r="A32" s="97"/>
      <c r="B32" s="115"/>
      <c r="C32" s="97"/>
      <c r="D32" s="15">
        <v>2016</v>
      </c>
      <c r="E32" s="37">
        <f>'Пр14. План'!E46</f>
        <v>140</v>
      </c>
      <c r="F32" s="37">
        <f>'Пр14. План'!F46</f>
        <v>0</v>
      </c>
      <c r="G32" s="37">
        <f>'Пр14. План'!G46</f>
        <v>0</v>
      </c>
      <c r="H32" s="37">
        <f>'Пр14. План'!H46</f>
        <v>140</v>
      </c>
      <c r="I32" s="37">
        <f>'Пр14. План'!I46</f>
        <v>0</v>
      </c>
      <c r="J32" s="109"/>
      <c r="K32" s="109"/>
    </row>
    <row r="33" spans="1:11" s="36" customFormat="1">
      <c r="A33" s="97" t="s">
        <v>15</v>
      </c>
      <c r="B33" s="98" t="s">
        <v>61</v>
      </c>
      <c r="C33" s="99"/>
      <c r="D33" s="15" t="s">
        <v>7</v>
      </c>
      <c r="E33" s="38">
        <f>E37</f>
        <v>25</v>
      </c>
      <c r="F33" s="38">
        <f t="shared" ref="F33:I33" si="4">F37</f>
        <v>0</v>
      </c>
      <c r="G33" s="38">
        <f t="shared" si="4"/>
        <v>0</v>
      </c>
      <c r="H33" s="38">
        <f t="shared" si="4"/>
        <v>25</v>
      </c>
      <c r="I33" s="38">
        <f t="shared" si="4"/>
        <v>0</v>
      </c>
      <c r="J33" s="99"/>
      <c r="K33" s="99"/>
    </row>
    <row r="34" spans="1:11" s="36" customFormat="1">
      <c r="A34" s="97"/>
      <c r="B34" s="98"/>
      <c r="C34" s="99"/>
      <c r="D34" s="15">
        <v>2014</v>
      </c>
      <c r="E34" s="38">
        <f t="shared" ref="E34:I36" si="5">E38</f>
        <v>25</v>
      </c>
      <c r="F34" s="38">
        <f t="shared" si="5"/>
        <v>0</v>
      </c>
      <c r="G34" s="38">
        <f t="shared" si="5"/>
        <v>0</v>
      </c>
      <c r="H34" s="38">
        <f t="shared" si="5"/>
        <v>25</v>
      </c>
      <c r="I34" s="38">
        <f t="shared" si="5"/>
        <v>0</v>
      </c>
      <c r="J34" s="99"/>
      <c r="K34" s="99"/>
    </row>
    <row r="35" spans="1:11" s="36" customFormat="1">
      <c r="A35" s="97"/>
      <c r="B35" s="98"/>
      <c r="C35" s="99"/>
      <c r="D35" s="15">
        <v>2015</v>
      </c>
      <c r="E35" s="38">
        <f t="shared" si="5"/>
        <v>0</v>
      </c>
      <c r="F35" s="38">
        <f t="shared" si="5"/>
        <v>0</v>
      </c>
      <c r="G35" s="38">
        <f t="shared" si="5"/>
        <v>0</v>
      </c>
      <c r="H35" s="38">
        <f t="shared" si="5"/>
        <v>0</v>
      </c>
      <c r="I35" s="38">
        <f t="shared" si="5"/>
        <v>0</v>
      </c>
      <c r="J35" s="99"/>
      <c r="K35" s="99"/>
    </row>
    <row r="36" spans="1:11" s="36" customFormat="1">
      <c r="A36" s="97"/>
      <c r="B36" s="98"/>
      <c r="C36" s="99"/>
      <c r="D36" s="15">
        <v>2016</v>
      </c>
      <c r="E36" s="38">
        <f t="shared" si="5"/>
        <v>0</v>
      </c>
      <c r="F36" s="38">
        <f t="shared" si="5"/>
        <v>0</v>
      </c>
      <c r="G36" s="38">
        <f t="shared" si="5"/>
        <v>0</v>
      </c>
      <c r="H36" s="38">
        <f t="shared" si="5"/>
        <v>0</v>
      </c>
      <c r="I36" s="38">
        <f t="shared" si="5"/>
        <v>0</v>
      </c>
      <c r="J36" s="99"/>
      <c r="K36" s="99"/>
    </row>
    <row r="37" spans="1:11" s="36" customFormat="1" ht="28.5" customHeight="1">
      <c r="A37" s="97" t="s">
        <v>24</v>
      </c>
      <c r="B37" s="98" t="s">
        <v>176</v>
      </c>
      <c r="C37" s="99"/>
      <c r="D37" s="15" t="s">
        <v>7</v>
      </c>
      <c r="E37" s="38">
        <f>'Пр14. План'!E51</f>
        <v>25</v>
      </c>
      <c r="F37" s="38">
        <f>'Пр14. План'!F51</f>
        <v>0</v>
      </c>
      <c r="G37" s="38">
        <f>'Пр14. План'!G51</f>
        <v>0</v>
      </c>
      <c r="H37" s="38">
        <f>'Пр14. План'!H51</f>
        <v>25</v>
      </c>
      <c r="I37" s="38">
        <f>'Пр14. План'!I51</f>
        <v>0</v>
      </c>
      <c r="J37" s="99" t="s">
        <v>177</v>
      </c>
      <c r="K37" s="109" t="s">
        <v>62</v>
      </c>
    </row>
    <row r="38" spans="1:11" s="36" customFormat="1">
      <c r="A38" s="97"/>
      <c r="B38" s="98"/>
      <c r="C38" s="99"/>
      <c r="D38" s="15">
        <v>2014</v>
      </c>
      <c r="E38" s="38">
        <f>'Пр14. План'!E52</f>
        <v>25</v>
      </c>
      <c r="F38" s="38">
        <f>'Пр14. План'!F52</f>
        <v>0</v>
      </c>
      <c r="G38" s="38">
        <f>'Пр14. План'!G52</f>
        <v>0</v>
      </c>
      <c r="H38" s="38">
        <f>'Пр14. План'!H52</f>
        <v>25</v>
      </c>
      <c r="I38" s="38">
        <f>'Пр14. План'!I52</f>
        <v>0</v>
      </c>
      <c r="J38" s="99"/>
      <c r="K38" s="109"/>
    </row>
    <row r="39" spans="1:11" s="36" customFormat="1">
      <c r="A39" s="97"/>
      <c r="B39" s="98"/>
      <c r="C39" s="99"/>
      <c r="D39" s="15">
        <v>2015</v>
      </c>
      <c r="E39" s="38">
        <f>'Пр14. План'!E53</f>
        <v>0</v>
      </c>
      <c r="F39" s="38">
        <f>'Пр14. План'!F53</f>
        <v>0</v>
      </c>
      <c r="G39" s="38">
        <f>'Пр14. План'!G53</f>
        <v>0</v>
      </c>
      <c r="H39" s="38">
        <f>'Пр14. План'!H53</f>
        <v>0</v>
      </c>
      <c r="I39" s="38">
        <f>'Пр14. План'!I53</f>
        <v>0</v>
      </c>
      <c r="J39" s="99"/>
      <c r="K39" s="109"/>
    </row>
    <row r="40" spans="1:11" s="36" customFormat="1">
      <c r="A40" s="97"/>
      <c r="B40" s="98"/>
      <c r="C40" s="99"/>
      <c r="D40" s="15">
        <v>2016</v>
      </c>
      <c r="E40" s="38">
        <f>'Пр14. План'!E54</f>
        <v>0</v>
      </c>
      <c r="F40" s="38">
        <f>'Пр14. План'!F54</f>
        <v>0</v>
      </c>
      <c r="G40" s="38">
        <f>'Пр14. План'!G54</f>
        <v>0</v>
      </c>
      <c r="H40" s="38">
        <f>'Пр14. План'!H54</f>
        <v>0</v>
      </c>
      <c r="I40" s="38">
        <f>'Пр14. План'!I54</f>
        <v>0</v>
      </c>
      <c r="J40" s="99"/>
      <c r="K40" s="109"/>
    </row>
    <row r="41" spans="1:11" s="36" customFormat="1">
      <c r="A41" s="97" t="s">
        <v>17</v>
      </c>
      <c r="B41" s="98" t="s">
        <v>63</v>
      </c>
      <c r="C41" s="99"/>
      <c r="D41" s="15" t="s">
        <v>7</v>
      </c>
      <c r="E41" s="38">
        <f>E45</f>
        <v>150</v>
      </c>
      <c r="F41" s="38">
        <f t="shared" ref="F41:I41" si="6">F45</f>
        <v>0</v>
      </c>
      <c r="G41" s="38">
        <f t="shared" si="6"/>
        <v>0</v>
      </c>
      <c r="H41" s="38">
        <f t="shared" si="6"/>
        <v>150</v>
      </c>
      <c r="I41" s="38">
        <f t="shared" si="6"/>
        <v>0</v>
      </c>
      <c r="J41" s="99"/>
      <c r="K41" s="99"/>
    </row>
    <row r="42" spans="1:11" s="36" customFormat="1">
      <c r="A42" s="97"/>
      <c r="B42" s="98"/>
      <c r="C42" s="99"/>
      <c r="D42" s="15">
        <v>2014</v>
      </c>
      <c r="E42" s="38">
        <f t="shared" ref="E42:I44" si="7">E46</f>
        <v>150</v>
      </c>
      <c r="F42" s="38">
        <f t="shared" si="7"/>
        <v>0</v>
      </c>
      <c r="G42" s="38">
        <f t="shared" si="7"/>
        <v>0</v>
      </c>
      <c r="H42" s="38">
        <f t="shared" si="7"/>
        <v>150</v>
      </c>
      <c r="I42" s="38">
        <f t="shared" si="7"/>
        <v>0</v>
      </c>
      <c r="J42" s="99"/>
      <c r="K42" s="99"/>
    </row>
    <row r="43" spans="1:11" s="36" customFormat="1">
      <c r="A43" s="97"/>
      <c r="B43" s="98"/>
      <c r="C43" s="99"/>
      <c r="D43" s="15">
        <v>2015</v>
      </c>
      <c r="E43" s="38">
        <f t="shared" si="7"/>
        <v>0</v>
      </c>
      <c r="F43" s="38">
        <f t="shared" si="7"/>
        <v>0</v>
      </c>
      <c r="G43" s="38">
        <f t="shared" si="7"/>
        <v>0</v>
      </c>
      <c r="H43" s="38">
        <f t="shared" si="7"/>
        <v>0</v>
      </c>
      <c r="I43" s="38">
        <f t="shared" si="7"/>
        <v>0</v>
      </c>
      <c r="J43" s="99"/>
      <c r="K43" s="99"/>
    </row>
    <row r="44" spans="1:11" s="36" customFormat="1">
      <c r="A44" s="97"/>
      <c r="B44" s="98"/>
      <c r="C44" s="99"/>
      <c r="D44" s="15">
        <v>2016</v>
      </c>
      <c r="E44" s="38">
        <f t="shared" si="7"/>
        <v>0</v>
      </c>
      <c r="F44" s="38">
        <f t="shared" si="7"/>
        <v>0</v>
      </c>
      <c r="G44" s="38">
        <f t="shared" si="7"/>
        <v>0</v>
      </c>
      <c r="H44" s="38">
        <f t="shared" si="7"/>
        <v>0</v>
      </c>
      <c r="I44" s="38">
        <f t="shared" si="7"/>
        <v>0</v>
      </c>
      <c r="J44" s="99"/>
      <c r="K44" s="99"/>
    </row>
    <row r="45" spans="1:11" s="36" customFormat="1" ht="18.75" customHeight="1">
      <c r="A45" s="97" t="s">
        <v>49</v>
      </c>
      <c r="B45" s="98" t="s">
        <v>248</v>
      </c>
      <c r="C45" s="99"/>
      <c r="D45" s="15" t="s">
        <v>7</v>
      </c>
      <c r="E45" s="38">
        <f>'Пр14. План'!E63</f>
        <v>150</v>
      </c>
      <c r="F45" s="38">
        <f>'Пр14. План'!F63</f>
        <v>0</v>
      </c>
      <c r="G45" s="38">
        <f>'Пр14. План'!G63</f>
        <v>0</v>
      </c>
      <c r="H45" s="38">
        <f>'Пр14. План'!H63</f>
        <v>150</v>
      </c>
      <c r="I45" s="38">
        <f>'Пр14. План'!I63</f>
        <v>0</v>
      </c>
      <c r="J45" s="99" t="s">
        <v>65</v>
      </c>
      <c r="K45" s="109" t="s">
        <v>62</v>
      </c>
    </row>
    <row r="46" spans="1:11" s="36" customFormat="1" ht="13.5" customHeight="1">
      <c r="A46" s="97"/>
      <c r="B46" s="98"/>
      <c r="C46" s="99"/>
      <c r="D46" s="15">
        <v>2014</v>
      </c>
      <c r="E46" s="38">
        <f>'Пр14. План'!E64</f>
        <v>150</v>
      </c>
      <c r="F46" s="38">
        <f>'Пр14. План'!F64</f>
        <v>0</v>
      </c>
      <c r="G46" s="38">
        <f>'Пр14. План'!G64</f>
        <v>0</v>
      </c>
      <c r="H46" s="38">
        <f>'Пр14. План'!H64</f>
        <v>150</v>
      </c>
      <c r="I46" s="38">
        <f>'Пр14. План'!I64</f>
        <v>0</v>
      </c>
      <c r="J46" s="99"/>
      <c r="K46" s="109"/>
    </row>
    <row r="47" spans="1:11" s="36" customFormat="1">
      <c r="A47" s="97"/>
      <c r="B47" s="98"/>
      <c r="C47" s="99"/>
      <c r="D47" s="15">
        <v>2015</v>
      </c>
      <c r="E47" s="38">
        <f>'Пр14. План'!E65</f>
        <v>0</v>
      </c>
      <c r="F47" s="38">
        <f>'Пр14. План'!F65</f>
        <v>0</v>
      </c>
      <c r="G47" s="38">
        <f>'Пр14. План'!G65</f>
        <v>0</v>
      </c>
      <c r="H47" s="38">
        <f>'Пр14. План'!H65</f>
        <v>0</v>
      </c>
      <c r="I47" s="38">
        <f>'Пр14. План'!I65</f>
        <v>0</v>
      </c>
      <c r="J47" s="99"/>
      <c r="K47" s="109"/>
    </row>
    <row r="48" spans="1:11" s="36" customFormat="1">
      <c r="A48" s="97"/>
      <c r="B48" s="98"/>
      <c r="C48" s="99"/>
      <c r="D48" s="15">
        <v>2016</v>
      </c>
      <c r="E48" s="38">
        <f>'Пр14. План'!E66</f>
        <v>0</v>
      </c>
      <c r="F48" s="38">
        <f>'Пр14. План'!F66</f>
        <v>0</v>
      </c>
      <c r="G48" s="38">
        <f>'Пр14. План'!G66</f>
        <v>0</v>
      </c>
      <c r="H48" s="38">
        <f>'Пр14. План'!H66</f>
        <v>0</v>
      </c>
      <c r="I48" s="38">
        <f>'Пр14. План'!I66</f>
        <v>0</v>
      </c>
      <c r="J48" s="99"/>
      <c r="K48" s="109"/>
    </row>
    <row r="49" spans="1:11" s="36" customFormat="1">
      <c r="A49" s="97" t="s">
        <v>66</v>
      </c>
      <c r="B49" s="98" t="s">
        <v>69</v>
      </c>
      <c r="C49" s="99"/>
      <c r="D49" s="15" t="s">
        <v>7</v>
      </c>
      <c r="E49" s="38">
        <f>E53</f>
        <v>280</v>
      </c>
      <c r="F49" s="38">
        <f t="shared" ref="F49:I49" si="8">F53</f>
        <v>0</v>
      </c>
      <c r="G49" s="38">
        <f t="shared" si="8"/>
        <v>0</v>
      </c>
      <c r="H49" s="38">
        <f t="shared" si="8"/>
        <v>280</v>
      </c>
      <c r="I49" s="38">
        <f t="shared" si="8"/>
        <v>0</v>
      </c>
      <c r="J49" s="99"/>
      <c r="K49" s="99"/>
    </row>
    <row r="50" spans="1:11" s="36" customFormat="1">
      <c r="A50" s="97"/>
      <c r="B50" s="98"/>
      <c r="C50" s="99"/>
      <c r="D50" s="15">
        <v>2014</v>
      </c>
      <c r="E50" s="38">
        <f t="shared" ref="E50:I51" si="9">E54</f>
        <v>0</v>
      </c>
      <c r="F50" s="38">
        <f t="shared" si="9"/>
        <v>0</v>
      </c>
      <c r="G50" s="38">
        <f t="shared" si="9"/>
        <v>0</v>
      </c>
      <c r="H50" s="38">
        <f t="shared" si="9"/>
        <v>0</v>
      </c>
      <c r="I50" s="38">
        <f t="shared" si="9"/>
        <v>0</v>
      </c>
      <c r="J50" s="99"/>
      <c r="K50" s="99"/>
    </row>
    <row r="51" spans="1:11" s="36" customFormat="1">
      <c r="A51" s="97"/>
      <c r="B51" s="98"/>
      <c r="C51" s="99"/>
      <c r="D51" s="15">
        <v>2015</v>
      </c>
      <c r="E51" s="38">
        <f t="shared" si="9"/>
        <v>140</v>
      </c>
      <c r="F51" s="38">
        <f t="shared" si="9"/>
        <v>0</v>
      </c>
      <c r="G51" s="38">
        <f t="shared" si="9"/>
        <v>0</v>
      </c>
      <c r="H51" s="38">
        <f t="shared" si="9"/>
        <v>140</v>
      </c>
      <c r="I51" s="38">
        <f t="shared" si="9"/>
        <v>0</v>
      </c>
      <c r="J51" s="99"/>
      <c r="K51" s="99"/>
    </row>
    <row r="52" spans="1:11" s="36" customFormat="1">
      <c r="A52" s="97"/>
      <c r="B52" s="98"/>
      <c r="C52" s="99"/>
      <c r="D52" s="15">
        <v>2016</v>
      </c>
      <c r="E52" s="38">
        <f>E56</f>
        <v>140</v>
      </c>
      <c r="F52" s="38">
        <f>F56</f>
        <v>0</v>
      </c>
      <c r="G52" s="38">
        <f>G56</f>
        <v>0</v>
      </c>
      <c r="H52" s="38">
        <f>H56</f>
        <v>140</v>
      </c>
      <c r="I52" s="38">
        <f>I56</f>
        <v>0</v>
      </c>
      <c r="J52" s="99"/>
      <c r="K52" s="99"/>
    </row>
    <row r="53" spans="1:11" s="36" customFormat="1">
      <c r="A53" s="97" t="s">
        <v>67</v>
      </c>
      <c r="B53" s="98" t="s">
        <v>182</v>
      </c>
      <c r="C53" s="99"/>
      <c r="D53" s="15" t="s">
        <v>7</v>
      </c>
      <c r="E53" s="38">
        <f>'Пр14. План'!E75</f>
        <v>280</v>
      </c>
      <c r="F53" s="38">
        <f>'Пр14. План'!F75</f>
        <v>0</v>
      </c>
      <c r="G53" s="38">
        <f>'Пр14. План'!G75</f>
        <v>0</v>
      </c>
      <c r="H53" s="38">
        <f>'Пр14. План'!H75</f>
        <v>280</v>
      </c>
      <c r="I53" s="38">
        <f>'Пр14. План'!I75</f>
        <v>0</v>
      </c>
      <c r="J53" s="99" t="s">
        <v>359</v>
      </c>
      <c r="K53" s="99" t="s">
        <v>62</v>
      </c>
    </row>
    <row r="54" spans="1:11" s="36" customFormat="1">
      <c r="A54" s="97"/>
      <c r="B54" s="98"/>
      <c r="C54" s="99"/>
      <c r="D54" s="15">
        <v>2014</v>
      </c>
      <c r="E54" s="38">
        <f>'Пр14. План'!E76</f>
        <v>0</v>
      </c>
      <c r="F54" s="38">
        <f>'Пр14. План'!F76</f>
        <v>0</v>
      </c>
      <c r="G54" s="38">
        <f>'Пр14. План'!G76</f>
        <v>0</v>
      </c>
      <c r="H54" s="38">
        <f>'Пр14. План'!H76</f>
        <v>0</v>
      </c>
      <c r="I54" s="38">
        <f>'Пр14. План'!I76</f>
        <v>0</v>
      </c>
      <c r="J54" s="99"/>
      <c r="K54" s="99"/>
    </row>
    <row r="55" spans="1:11" s="36" customFormat="1">
      <c r="A55" s="97"/>
      <c r="B55" s="98"/>
      <c r="C55" s="99"/>
      <c r="D55" s="15">
        <v>2015</v>
      </c>
      <c r="E55" s="38">
        <f>'Пр14. План'!E77</f>
        <v>140</v>
      </c>
      <c r="F55" s="38">
        <f>'Пр14. План'!F77</f>
        <v>0</v>
      </c>
      <c r="G55" s="38">
        <f>'Пр14. План'!G77</f>
        <v>0</v>
      </c>
      <c r="H55" s="38">
        <f>'Пр14. План'!H77</f>
        <v>140</v>
      </c>
      <c r="I55" s="38">
        <f>'Пр14. План'!I77</f>
        <v>0</v>
      </c>
      <c r="J55" s="99"/>
      <c r="K55" s="99"/>
    </row>
    <row r="56" spans="1:11" s="36" customFormat="1">
      <c r="A56" s="97"/>
      <c r="B56" s="98"/>
      <c r="C56" s="99"/>
      <c r="D56" s="15">
        <v>2016</v>
      </c>
      <c r="E56" s="38">
        <f>'Пр14. План'!E78</f>
        <v>140</v>
      </c>
      <c r="F56" s="38">
        <f>'Пр14. План'!F78</f>
        <v>0</v>
      </c>
      <c r="G56" s="38">
        <f>'Пр14. План'!G78</f>
        <v>0</v>
      </c>
      <c r="H56" s="38">
        <f>'Пр14. План'!H78</f>
        <v>140</v>
      </c>
      <c r="I56" s="38">
        <f>'Пр14. План'!I78</f>
        <v>0</v>
      </c>
      <c r="J56" s="99"/>
      <c r="K56" s="99"/>
    </row>
    <row r="57" spans="1:11" s="36" customFormat="1">
      <c r="A57" s="97" t="s">
        <v>311</v>
      </c>
      <c r="B57" s="98" t="s">
        <v>310</v>
      </c>
      <c r="C57" s="99"/>
      <c r="D57" s="43" t="s">
        <v>7</v>
      </c>
      <c r="E57" s="38">
        <f>'Пр14. План'!E83</f>
        <v>90</v>
      </c>
      <c r="F57" s="38">
        <f>'Пр14. План'!F83</f>
        <v>0</v>
      </c>
      <c r="G57" s="38">
        <f>'Пр14. План'!G83</f>
        <v>0</v>
      </c>
      <c r="H57" s="38">
        <f>'Пр14. План'!H83</f>
        <v>90</v>
      </c>
      <c r="I57" s="38">
        <f>'Пр14. План'!I83</f>
        <v>0</v>
      </c>
      <c r="J57" s="99"/>
      <c r="K57" s="99"/>
    </row>
    <row r="58" spans="1:11" s="36" customFormat="1">
      <c r="A58" s="97"/>
      <c r="B58" s="98"/>
      <c r="C58" s="99"/>
      <c r="D58" s="43">
        <v>2014</v>
      </c>
      <c r="E58" s="38">
        <f>'Пр14. План'!E84</f>
        <v>90</v>
      </c>
      <c r="F58" s="38">
        <f>'Пр14. План'!F84</f>
        <v>0</v>
      </c>
      <c r="G58" s="38">
        <f>'Пр14. План'!G84</f>
        <v>0</v>
      </c>
      <c r="H58" s="38">
        <f>'Пр14. План'!H84</f>
        <v>90</v>
      </c>
      <c r="I58" s="38">
        <f>'Пр14. План'!I84</f>
        <v>0</v>
      </c>
      <c r="J58" s="99"/>
      <c r="K58" s="99"/>
    </row>
    <row r="59" spans="1:11" s="36" customFormat="1">
      <c r="A59" s="97"/>
      <c r="B59" s="98"/>
      <c r="C59" s="99"/>
      <c r="D59" s="43">
        <v>2015</v>
      </c>
      <c r="E59" s="38">
        <f>'Пр14. План'!E85</f>
        <v>0</v>
      </c>
      <c r="F59" s="38">
        <f>'Пр14. План'!F85</f>
        <v>0</v>
      </c>
      <c r="G59" s="38">
        <f>'Пр14. План'!G85</f>
        <v>0</v>
      </c>
      <c r="H59" s="38">
        <f>'Пр14. План'!H85</f>
        <v>0</v>
      </c>
      <c r="I59" s="38">
        <f>'Пр14. План'!I85</f>
        <v>0</v>
      </c>
      <c r="J59" s="99"/>
      <c r="K59" s="99"/>
    </row>
    <row r="60" spans="1:11" s="36" customFormat="1">
      <c r="A60" s="97"/>
      <c r="B60" s="98"/>
      <c r="C60" s="99"/>
      <c r="D60" s="43">
        <v>2016</v>
      </c>
      <c r="E60" s="38">
        <f>'Пр14. План'!E86</f>
        <v>0</v>
      </c>
      <c r="F60" s="38">
        <f>'Пр14. План'!F86</f>
        <v>0</v>
      </c>
      <c r="G60" s="38">
        <f>'Пр14. План'!G86</f>
        <v>0</v>
      </c>
      <c r="H60" s="38">
        <f>'Пр14. План'!H86</f>
        <v>0</v>
      </c>
      <c r="I60" s="38">
        <f>'Пр14. План'!I86</f>
        <v>0</v>
      </c>
      <c r="J60" s="99"/>
      <c r="K60" s="99"/>
    </row>
    <row r="61" spans="1:11" s="36" customFormat="1">
      <c r="A61" s="97" t="s">
        <v>312</v>
      </c>
      <c r="B61" s="98" t="s">
        <v>314</v>
      </c>
      <c r="C61" s="99"/>
      <c r="D61" s="43" t="s">
        <v>7</v>
      </c>
      <c r="E61" s="38">
        <f>'Пр14. План'!E87</f>
        <v>90</v>
      </c>
      <c r="F61" s="38">
        <f>'Пр14. План'!F87</f>
        <v>0</v>
      </c>
      <c r="G61" s="38">
        <f>'Пр14. План'!G87</f>
        <v>0</v>
      </c>
      <c r="H61" s="38">
        <f>'Пр14. План'!H87</f>
        <v>90</v>
      </c>
      <c r="I61" s="38">
        <f>'Пр14. План'!I87</f>
        <v>0</v>
      </c>
      <c r="J61" s="99" t="s">
        <v>317</v>
      </c>
      <c r="K61" s="103" t="s">
        <v>319</v>
      </c>
    </row>
    <row r="62" spans="1:11" s="36" customFormat="1">
      <c r="A62" s="97"/>
      <c r="B62" s="98"/>
      <c r="C62" s="99"/>
      <c r="D62" s="43">
        <v>2014</v>
      </c>
      <c r="E62" s="38">
        <f>'Пр14. План'!E88</f>
        <v>90</v>
      </c>
      <c r="F62" s="38">
        <f>'Пр14. План'!F88</f>
        <v>0</v>
      </c>
      <c r="G62" s="38">
        <f>'Пр14. План'!G88</f>
        <v>0</v>
      </c>
      <c r="H62" s="38">
        <f>'Пр14. План'!H88</f>
        <v>90</v>
      </c>
      <c r="I62" s="38">
        <f>'Пр14. План'!I88</f>
        <v>0</v>
      </c>
      <c r="J62" s="99"/>
      <c r="K62" s="104"/>
    </row>
    <row r="63" spans="1:11" s="36" customFormat="1">
      <c r="A63" s="97"/>
      <c r="B63" s="98"/>
      <c r="C63" s="99"/>
      <c r="D63" s="43">
        <v>2015</v>
      </c>
      <c r="E63" s="38">
        <f>'Пр14. План'!E89</f>
        <v>0</v>
      </c>
      <c r="F63" s="38">
        <f>'Пр14. План'!F89</f>
        <v>0</v>
      </c>
      <c r="G63" s="38">
        <f>'Пр14. План'!G89</f>
        <v>0</v>
      </c>
      <c r="H63" s="38">
        <f>'Пр14. План'!H89</f>
        <v>0</v>
      </c>
      <c r="I63" s="38">
        <f>'Пр14. План'!I89</f>
        <v>0</v>
      </c>
      <c r="J63" s="99"/>
      <c r="K63" s="104"/>
    </row>
    <row r="64" spans="1:11" s="36" customFormat="1">
      <c r="A64" s="97"/>
      <c r="B64" s="98"/>
      <c r="C64" s="99"/>
      <c r="D64" s="43">
        <v>2016</v>
      </c>
      <c r="E64" s="38">
        <f>'Пр14. План'!E90</f>
        <v>0</v>
      </c>
      <c r="F64" s="38">
        <f>'Пр14. План'!F90</f>
        <v>0</v>
      </c>
      <c r="G64" s="38">
        <f>'Пр14. План'!G90</f>
        <v>0</v>
      </c>
      <c r="H64" s="38">
        <f>'Пр14. План'!H90</f>
        <v>0</v>
      </c>
      <c r="I64" s="38">
        <f>'Пр14. План'!I90</f>
        <v>0</v>
      </c>
      <c r="J64" s="99"/>
      <c r="K64" s="105"/>
    </row>
    <row r="65" spans="1:11" s="36" customFormat="1">
      <c r="A65" s="97" t="s">
        <v>349</v>
      </c>
      <c r="B65" s="98" t="s">
        <v>352</v>
      </c>
      <c r="C65" s="99"/>
      <c r="D65" s="65" t="s">
        <v>7</v>
      </c>
      <c r="E65" s="38">
        <f>'Пр14. План'!E95</f>
        <v>50</v>
      </c>
      <c r="F65" s="38">
        <f>'Пр14. План'!F95</f>
        <v>0</v>
      </c>
      <c r="G65" s="38">
        <f>'Пр14. План'!G95</f>
        <v>0</v>
      </c>
      <c r="H65" s="38">
        <f>'Пр14. План'!H95</f>
        <v>50</v>
      </c>
      <c r="I65" s="38">
        <f>'Пр14. План'!I95</f>
        <v>0</v>
      </c>
      <c r="J65" s="100"/>
      <c r="K65" s="103"/>
    </row>
    <row r="66" spans="1:11" s="36" customFormat="1">
      <c r="A66" s="97"/>
      <c r="B66" s="98"/>
      <c r="C66" s="99"/>
      <c r="D66" s="65">
        <v>2014</v>
      </c>
      <c r="E66" s="38">
        <f>'Пр14. План'!E96</f>
        <v>50</v>
      </c>
      <c r="F66" s="38">
        <f>'Пр14. План'!F96</f>
        <v>0</v>
      </c>
      <c r="G66" s="38">
        <f>'Пр14. План'!G96</f>
        <v>0</v>
      </c>
      <c r="H66" s="38">
        <f>'Пр14. План'!H96</f>
        <v>50</v>
      </c>
      <c r="I66" s="38">
        <f>'Пр14. План'!I96</f>
        <v>0</v>
      </c>
      <c r="J66" s="101"/>
      <c r="K66" s="104"/>
    </row>
    <row r="67" spans="1:11" s="36" customFormat="1">
      <c r="A67" s="97"/>
      <c r="B67" s="98"/>
      <c r="C67" s="99"/>
      <c r="D67" s="65">
        <v>2015</v>
      </c>
      <c r="E67" s="38">
        <f>'Пр14. План'!E97</f>
        <v>0</v>
      </c>
      <c r="F67" s="38">
        <f>'Пр14. План'!F97</f>
        <v>0</v>
      </c>
      <c r="G67" s="38">
        <f>'Пр14. План'!G97</f>
        <v>0</v>
      </c>
      <c r="H67" s="38">
        <f>'Пр14. План'!H97</f>
        <v>0</v>
      </c>
      <c r="I67" s="38">
        <f>'Пр14. План'!I97</f>
        <v>0</v>
      </c>
      <c r="J67" s="101"/>
      <c r="K67" s="104"/>
    </row>
    <row r="68" spans="1:11" s="36" customFormat="1">
      <c r="A68" s="97"/>
      <c r="B68" s="98"/>
      <c r="C68" s="99"/>
      <c r="D68" s="65">
        <v>2016</v>
      </c>
      <c r="E68" s="38">
        <f>'Пр14. План'!E98</f>
        <v>0</v>
      </c>
      <c r="F68" s="38">
        <f>'Пр14. План'!F98</f>
        <v>0</v>
      </c>
      <c r="G68" s="38">
        <f>'Пр14. План'!G98</f>
        <v>0</v>
      </c>
      <c r="H68" s="38">
        <f>'Пр14. План'!H98</f>
        <v>0</v>
      </c>
      <c r="I68" s="38">
        <f>'Пр14. План'!I98</f>
        <v>0</v>
      </c>
      <c r="J68" s="102"/>
      <c r="K68" s="105"/>
    </row>
    <row r="69" spans="1:11" s="36" customFormat="1">
      <c r="A69" s="97" t="s">
        <v>350</v>
      </c>
      <c r="B69" s="98" t="s">
        <v>355</v>
      </c>
      <c r="C69" s="99"/>
      <c r="D69" s="65" t="s">
        <v>7</v>
      </c>
      <c r="E69" s="38">
        <f>'Пр14. План'!E99</f>
        <v>50</v>
      </c>
      <c r="F69" s="38">
        <f>'Пр14. План'!F99</f>
        <v>0</v>
      </c>
      <c r="G69" s="38">
        <f>'Пр14. План'!G99</f>
        <v>0</v>
      </c>
      <c r="H69" s="38">
        <f>'Пр14. План'!H99</f>
        <v>50</v>
      </c>
      <c r="I69" s="38">
        <f>'Пр14. План'!I99</f>
        <v>0</v>
      </c>
      <c r="J69" s="100" t="s">
        <v>360</v>
      </c>
      <c r="K69" s="103" t="s">
        <v>319</v>
      </c>
    </row>
    <row r="70" spans="1:11" s="36" customFormat="1">
      <c r="A70" s="97"/>
      <c r="B70" s="98"/>
      <c r="C70" s="99"/>
      <c r="D70" s="65">
        <v>2014</v>
      </c>
      <c r="E70" s="38">
        <f>'Пр14. План'!E100</f>
        <v>50</v>
      </c>
      <c r="F70" s="38">
        <f>'Пр14. План'!F100</f>
        <v>0</v>
      </c>
      <c r="G70" s="38">
        <f>'Пр14. План'!G100</f>
        <v>0</v>
      </c>
      <c r="H70" s="38">
        <f>'Пр14. План'!H100</f>
        <v>50</v>
      </c>
      <c r="I70" s="38">
        <f>'Пр14. План'!I100</f>
        <v>0</v>
      </c>
      <c r="J70" s="101"/>
      <c r="K70" s="104"/>
    </row>
    <row r="71" spans="1:11" s="36" customFormat="1">
      <c r="A71" s="97"/>
      <c r="B71" s="98"/>
      <c r="C71" s="99"/>
      <c r="D71" s="65">
        <v>2015</v>
      </c>
      <c r="E71" s="38">
        <f>'Пр14. План'!E101</f>
        <v>0</v>
      </c>
      <c r="F71" s="38">
        <f>'Пр14. План'!F101</f>
        <v>0</v>
      </c>
      <c r="G71" s="38">
        <f>'Пр14. План'!G101</f>
        <v>0</v>
      </c>
      <c r="H71" s="38">
        <f>'Пр14. План'!H101</f>
        <v>0</v>
      </c>
      <c r="I71" s="38">
        <f>'Пр14. План'!I101</f>
        <v>0</v>
      </c>
      <c r="J71" s="101"/>
      <c r="K71" s="104"/>
    </row>
    <row r="72" spans="1:11" s="36" customFormat="1">
      <c r="A72" s="97"/>
      <c r="B72" s="98"/>
      <c r="C72" s="99"/>
      <c r="D72" s="65">
        <v>2016</v>
      </c>
      <c r="E72" s="38">
        <f>'Пр14. План'!E102</f>
        <v>0</v>
      </c>
      <c r="F72" s="38">
        <f>'Пр14. План'!F102</f>
        <v>0</v>
      </c>
      <c r="G72" s="38">
        <f>'Пр14. План'!G102</f>
        <v>0</v>
      </c>
      <c r="H72" s="38">
        <f>'Пр14. План'!H102</f>
        <v>0</v>
      </c>
      <c r="I72" s="38">
        <f>'Пр14. План'!I102</f>
        <v>0</v>
      </c>
      <c r="J72" s="102"/>
      <c r="K72" s="105"/>
    </row>
    <row r="73" spans="1:11" s="36" customFormat="1" ht="24.75" customHeight="1">
      <c r="A73" s="116" t="s">
        <v>45</v>
      </c>
      <c r="B73" s="118" t="s">
        <v>87</v>
      </c>
      <c r="C73" s="119"/>
      <c r="D73" s="16" t="s">
        <v>7</v>
      </c>
      <c r="E73" s="38">
        <f>'Пр14. План'!E107</f>
        <v>6875</v>
      </c>
      <c r="F73" s="38">
        <f>'Пр14. План'!F107</f>
        <v>0</v>
      </c>
      <c r="G73" s="38">
        <f>'Пр14. План'!G107</f>
        <v>0</v>
      </c>
      <c r="H73" s="38">
        <f>'Пр14. План'!H107</f>
        <v>6875</v>
      </c>
      <c r="I73" s="38">
        <f>'Пр14. План'!I107</f>
        <v>0</v>
      </c>
      <c r="J73" s="99"/>
      <c r="K73" s="99"/>
    </row>
    <row r="74" spans="1:11" s="36" customFormat="1">
      <c r="A74" s="116"/>
      <c r="B74" s="118"/>
      <c r="C74" s="119"/>
      <c r="D74" s="16">
        <v>2014</v>
      </c>
      <c r="E74" s="38">
        <f>'Пр14. План'!E108</f>
        <v>0</v>
      </c>
      <c r="F74" s="38">
        <f>'Пр14. План'!F108</f>
        <v>0</v>
      </c>
      <c r="G74" s="38">
        <f>'Пр14. План'!G108</f>
        <v>0</v>
      </c>
      <c r="H74" s="38">
        <f>'Пр14. План'!H108</f>
        <v>0</v>
      </c>
      <c r="I74" s="38">
        <f>'Пр14. План'!I108</f>
        <v>0</v>
      </c>
      <c r="J74" s="99"/>
      <c r="K74" s="99"/>
    </row>
    <row r="75" spans="1:11" s="36" customFormat="1">
      <c r="A75" s="116"/>
      <c r="B75" s="118"/>
      <c r="C75" s="119"/>
      <c r="D75" s="16">
        <v>2015</v>
      </c>
      <c r="E75" s="38">
        <f>'Пр14. План'!E109</f>
        <v>425</v>
      </c>
      <c r="F75" s="38">
        <f>'Пр14. План'!F109</f>
        <v>0</v>
      </c>
      <c r="G75" s="38">
        <f>'Пр14. План'!G109</f>
        <v>0</v>
      </c>
      <c r="H75" s="38">
        <f>'Пр14. План'!H109</f>
        <v>425</v>
      </c>
      <c r="I75" s="38">
        <f>'Пр14. План'!I109</f>
        <v>0</v>
      </c>
      <c r="J75" s="99"/>
      <c r="K75" s="99"/>
    </row>
    <row r="76" spans="1:11" s="36" customFormat="1">
      <c r="A76" s="116"/>
      <c r="B76" s="118"/>
      <c r="C76" s="119"/>
      <c r="D76" s="16">
        <v>2016</v>
      </c>
      <c r="E76" s="38">
        <f>'Пр14. План'!E110</f>
        <v>6450</v>
      </c>
      <c r="F76" s="38">
        <f>'Пр14. План'!F110</f>
        <v>0</v>
      </c>
      <c r="G76" s="38">
        <f>'Пр14. План'!G110</f>
        <v>0</v>
      </c>
      <c r="H76" s="38">
        <f>'Пр14. План'!H110</f>
        <v>6450</v>
      </c>
      <c r="I76" s="38">
        <f>'Пр14. План'!I110</f>
        <v>0</v>
      </c>
      <c r="J76" s="99"/>
      <c r="K76" s="99"/>
    </row>
    <row r="77" spans="1:11" s="36" customFormat="1" ht="69.75" customHeight="1">
      <c r="A77" s="116" t="s">
        <v>71</v>
      </c>
      <c r="B77" s="117" t="s">
        <v>88</v>
      </c>
      <c r="C77" s="116"/>
      <c r="D77" s="16" t="s">
        <v>7</v>
      </c>
      <c r="E77" s="38">
        <f>E81</f>
        <v>6875</v>
      </c>
      <c r="F77" s="38">
        <f t="shared" ref="F77:I77" si="10">F81</f>
        <v>0</v>
      </c>
      <c r="G77" s="38">
        <f t="shared" si="10"/>
        <v>0</v>
      </c>
      <c r="H77" s="38">
        <f t="shared" si="10"/>
        <v>6875</v>
      </c>
      <c r="I77" s="38">
        <f t="shared" si="10"/>
        <v>0</v>
      </c>
      <c r="J77" s="99"/>
      <c r="K77" s="99"/>
    </row>
    <row r="78" spans="1:11" s="36" customFormat="1">
      <c r="A78" s="116"/>
      <c r="B78" s="117"/>
      <c r="C78" s="116"/>
      <c r="D78" s="16">
        <v>2014</v>
      </c>
      <c r="E78" s="38">
        <f t="shared" ref="E78:I80" si="11">E82</f>
        <v>0</v>
      </c>
      <c r="F78" s="38">
        <f t="shared" si="11"/>
        <v>0</v>
      </c>
      <c r="G78" s="38">
        <f t="shared" si="11"/>
        <v>0</v>
      </c>
      <c r="H78" s="38">
        <f t="shared" si="11"/>
        <v>0</v>
      </c>
      <c r="I78" s="38">
        <f t="shared" si="11"/>
        <v>0</v>
      </c>
      <c r="J78" s="99"/>
      <c r="K78" s="101"/>
    </row>
    <row r="79" spans="1:11" s="36" customFormat="1">
      <c r="A79" s="116"/>
      <c r="B79" s="117"/>
      <c r="C79" s="116"/>
      <c r="D79" s="16">
        <v>2015</v>
      </c>
      <c r="E79" s="38">
        <f t="shared" si="11"/>
        <v>425</v>
      </c>
      <c r="F79" s="38">
        <f t="shared" si="11"/>
        <v>0</v>
      </c>
      <c r="G79" s="38">
        <f t="shared" si="11"/>
        <v>0</v>
      </c>
      <c r="H79" s="38">
        <f t="shared" si="11"/>
        <v>425</v>
      </c>
      <c r="I79" s="38">
        <f t="shared" si="11"/>
        <v>0</v>
      </c>
      <c r="J79" s="99"/>
      <c r="K79" s="101"/>
    </row>
    <row r="80" spans="1:11" s="36" customFormat="1">
      <c r="A80" s="116"/>
      <c r="B80" s="117"/>
      <c r="C80" s="116"/>
      <c r="D80" s="16">
        <v>2016</v>
      </c>
      <c r="E80" s="38">
        <f t="shared" si="11"/>
        <v>6450</v>
      </c>
      <c r="F80" s="38">
        <f t="shared" si="11"/>
        <v>0</v>
      </c>
      <c r="G80" s="38">
        <f t="shared" si="11"/>
        <v>0</v>
      </c>
      <c r="H80" s="38">
        <f t="shared" si="11"/>
        <v>6450</v>
      </c>
      <c r="I80" s="38">
        <f t="shared" si="11"/>
        <v>0</v>
      </c>
      <c r="J80" s="99"/>
      <c r="K80" s="102"/>
    </row>
    <row r="81" spans="1:11" s="36" customFormat="1" ht="93" customHeight="1">
      <c r="A81" s="116" t="s">
        <v>72</v>
      </c>
      <c r="B81" s="117" t="s">
        <v>74</v>
      </c>
      <c r="C81" s="116"/>
      <c r="D81" s="16" t="s">
        <v>7</v>
      </c>
      <c r="E81" s="38">
        <f>'Пр14. План'!E115</f>
        <v>6875</v>
      </c>
      <c r="F81" s="38">
        <f>'Пр14. План'!F115</f>
        <v>0</v>
      </c>
      <c r="G81" s="38">
        <f>'Пр14. План'!G115</f>
        <v>0</v>
      </c>
      <c r="H81" s="38">
        <f>'Пр14. План'!H115</f>
        <v>6875</v>
      </c>
      <c r="I81" s="38">
        <f>'Пр14. План'!I115</f>
        <v>0</v>
      </c>
      <c r="J81" s="99" t="s">
        <v>364</v>
      </c>
      <c r="K81" s="99" t="s">
        <v>334</v>
      </c>
    </row>
    <row r="82" spans="1:11" s="36" customFormat="1">
      <c r="A82" s="116"/>
      <c r="B82" s="117"/>
      <c r="C82" s="116"/>
      <c r="D82" s="16">
        <v>2014</v>
      </c>
      <c r="E82" s="38">
        <f>'Пр14. План'!E116</f>
        <v>0</v>
      </c>
      <c r="F82" s="38">
        <f>'Пр14. План'!F116</f>
        <v>0</v>
      </c>
      <c r="G82" s="38">
        <f>'Пр14. План'!G116</f>
        <v>0</v>
      </c>
      <c r="H82" s="38">
        <f>'Пр14. План'!H116</f>
        <v>0</v>
      </c>
      <c r="I82" s="38">
        <f>'Пр14. План'!I116</f>
        <v>0</v>
      </c>
      <c r="J82" s="99"/>
      <c r="K82" s="99"/>
    </row>
    <row r="83" spans="1:11" s="36" customFormat="1">
      <c r="A83" s="116"/>
      <c r="B83" s="117"/>
      <c r="C83" s="116"/>
      <c r="D83" s="16">
        <v>2015</v>
      </c>
      <c r="E83" s="38">
        <f>'Пр14. План'!E117</f>
        <v>425</v>
      </c>
      <c r="F83" s="38">
        <f>'Пр14. План'!F117</f>
        <v>0</v>
      </c>
      <c r="G83" s="38">
        <f>'Пр14. План'!G117</f>
        <v>0</v>
      </c>
      <c r="H83" s="38">
        <f>'Пр14. План'!H117</f>
        <v>425</v>
      </c>
      <c r="I83" s="38">
        <f>'Пр14. План'!I117</f>
        <v>0</v>
      </c>
      <c r="J83" s="99"/>
      <c r="K83" s="99"/>
    </row>
    <row r="84" spans="1:11" s="36" customFormat="1">
      <c r="A84" s="116"/>
      <c r="B84" s="117"/>
      <c r="C84" s="116"/>
      <c r="D84" s="16">
        <v>2016</v>
      </c>
      <c r="E84" s="38">
        <f>'Пр14. План'!E118</f>
        <v>6450</v>
      </c>
      <c r="F84" s="38">
        <f>'Пр14. План'!F118</f>
        <v>0</v>
      </c>
      <c r="G84" s="38">
        <f>'Пр14. План'!G118</f>
        <v>0</v>
      </c>
      <c r="H84" s="38">
        <f>'Пр14. План'!H118</f>
        <v>6450</v>
      </c>
      <c r="I84" s="38">
        <f>'Пр14. План'!I118</f>
        <v>0</v>
      </c>
      <c r="J84" s="99"/>
      <c r="K84" s="99"/>
    </row>
    <row r="85" spans="1:11" s="36" customFormat="1" ht="35.25" customHeight="1">
      <c r="A85" s="97" t="s">
        <v>92</v>
      </c>
      <c r="B85" s="115" t="s">
        <v>96</v>
      </c>
      <c r="C85" s="109"/>
      <c r="D85" s="15" t="s">
        <v>7</v>
      </c>
      <c r="E85" s="38">
        <f>'Пр14. План'!E139</f>
        <v>450</v>
      </c>
      <c r="F85" s="38">
        <f>'Пр14. План'!F139</f>
        <v>0</v>
      </c>
      <c r="G85" s="38">
        <f>'Пр14. План'!G139</f>
        <v>0</v>
      </c>
      <c r="H85" s="38">
        <f>'Пр14. План'!H139</f>
        <v>450</v>
      </c>
      <c r="I85" s="38">
        <f>'Пр14. План'!I139</f>
        <v>0</v>
      </c>
      <c r="J85" s="99"/>
      <c r="K85" s="99"/>
    </row>
    <row r="86" spans="1:11" s="36" customFormat="1">
      <c r="A86" s="97"/>
      <c r="B86" s="115"/>
      <c r="C86" s="109"/>
      <c r="D86" s="15">
        <v>2014</v>
      </c>
      <c r="E86" s="38">
        <f>'Пр14. План'!E140</f>
        <v>170</v>
      </c>
      <c r="F86" s="38">
        <f>'Пр14. План'!F140</f>
        <v>0</v>
      </c>
      <c r="G86" s="38">
        <f>'Пр14. План'!G140</f>
        <v>0</v>
      </c>
      <c r="H86" s="38">
        <f>'Пр14. План'!H140</f>
        <v>170</v>
      </c>
      <c r="I86" s="38">
        <f>'Пр14. План'!I140</f>
        <v>0</v>
      </c>
      <c r="J86" s="99"/>
      <c r="K86" s="99"/>
    </row>
    <row r="87" spans="1:11" s="36" customFormat="1">
      <c r="A87" s="97"/>
      <c r="B87" s="115"/>
      <c r="C87" s="109"/>
      <c r="D87" s="15">
        <v>2015</v>
      </c>
      <c r="E87" s="38">
        <f>'Пр14. План'!E141</f>
        <v>150</v>
      </c>
      <c r="F87" s="38">
        <f>'Пр14. План'!F141</f>
        <v>0</v>
      </c>
      <c r="G87" s="38">
        <f>'Пр14. План'!G141</f>
        <v>0</v>
      </c>
      <c r="H87" s="38">
        <f>'Пр14. План'!H141</f>
        <v>150</v>
      </c>
      <c r="I87" s="38">
        <f>'Пр14. План'!I141</f>
        <v>0</v>
      </c>
      <c r="J87" s="99"/>
      <c r="K87" s="99"/>
    </row>
    <row r="88" spans="1:11" s="36" customFormat="1">
      <c r="A88" s="97"/>
      <c r="B88" s="115"/>
      <c r="C88" s="109"/>
      <c r="D88" s="15">
        <v>2016</v>
      </c>
      <c r="E88" s="38">
        <f>'Пр14. План'!E142</f>
        <v>130</v>
      </c>
      <c r="F88" s="38">
        <f>'Пр14. План'!F142</f>
        <v>0</v>
      </c>
      <c r="G88" s="38">
        <f>'Пр14. План'!G142</f>
        <v>0</v>
      </c>
      <c r="H88" s="38">
        <f>'Пр14. План'!H142</f>
        <v>130</v>
      </c>
      <c r="I88" s="38">
        <f>'Пр14. План'!I142</f>
        <v>0</v>
      </c>
      <c r="J88" s="99"/>
      <c r="K88" s="99"/>
    </row>
    <row r="89" spans="1:11" s="36" customFormat="1" ht="32.25" customHeight="1">
      <c r="A89" s="97" t="s">
        <v>93</v>
      </c>
      <c r="B89" s="98" t="s">
        <v>184</v>
      </c>
      <c r="C89" s="97"/>
      <c r="D89" s="15" t="s">
        <v>7</v>
      </c>
      <c r="E89" s="38">
        <f>E93</f>
        <v>450</v>
      </c>
      <c r="F89" s="38">
        <f t="shared" ref="F89:I89" si="12">F93</f>
        <v>0</v>
      </c>
      <c r="G89" s="38">
        <f t="shared" si="12"/>
        <v>0</v>
      </c>
      <c r="H89" s="38">
        <f t="shared" si="12"/>
        <v>450</v>
      </c>
      <c r="I89" s="38">
        <f t="shared" si="12"/>
        <v>0</v>
      </c>
      <c r="J89" s="99"/>
      <c r="K89" s="99"/>
    </row>
    <row r="90" spans="1:11" s="36" customFormat="1">
      <c r="A90" s="97"/>
      <c r="B90" s="98"/>
      <c r="C90" s="97"/>
      <c r="D90" s="15">
        <v>2014</v>
      </c>
      <c r="E90" s="38">
        <f t="shared" ref="E90:I92" si="13">E94</f>
        <v>170</v>
      </c>
      <c r="F90" s="38">
        <f t="shared" si="13"/>
        <v>0</v>
      </c>
      <c r="G90" s="38">
        <f t="shared" si="13"/>
        <v>0</v>
      </c>
      <c r="H90" s="38">
        <f t="shared" si="13"/>
        <v>170</v>
      </c>
      <c r="I90" s="38">
        <f t="shared" si="13"/>
        <v>0</v>
      </c>
      <c r="J90" s="99"/>
      <c r="K90" s="99"/>
    </row>
    <row r="91" spans="1:11" s="36" customFormat="1">
      <c r="A91" s="97"/>
      <c r="B91" s="98"/>
      <c r="C91" s="97"/>
      <c r="D91" s="15">
        <v>2015</v>
      </c>
      <c r="E91" s="38">
        <f t="shared" si="13"/>
        <v>150</v>
      </c>
      <c r="F91" s="38">
        <f t="shared" si="13"/>
        <v>0</v>
      </c>
      <c r="G91" s="38">
        <f t="shared" si="13"/>
        <v>0</v>
      </c>
      <c r="H91" s="38">
        <f t="shared" si="13"/>
        <v>150</v>
      </c>
      <c r="I91" s="38">
        <f t="shared" si="13"/>
        <v>0</v>
      </c>
      <c r="J91" s="99"/>
      <c r="K91" s="99"/>
    </row>
    <row r="92" spans="1:11" s="36" customFormat="1">
      <c r="A92" s="97"/>
      <c r="B92" s="98"/>
      <c r="C92" s="97"/>
      <c r="D92" s="15">
        <v>2016</v>
      </c>
      <c r="E92" s="38">
        <f t="shared" si="13"/>
        <v>130</v>
      </c>
      <c r="F92" s="38">
        <f t="shared" si="13"/>
        <v>0</v>
      </c>
      <c r="G92" s="38">
        <f t="shared" si="13"/>
        <v>0</v>
      </c>
      <c r="H92" s="38">
        <f t="shared" si="13"/>
        <v>130</v>
      </c>
      <c r="I92" s="38">
        <f t="shared" si="13"/>
        <v>0</v>
      </c>
      <c r="J92" s="99"/>
      <c r="K92" s="99"/>
    </row>
    <row r="93" spans="1:11" s="36" customFormat="1" ht="22.5" customHeight="1">
      <c r="A93" s="97" t="s">
        <v>94</v>
      </c>
      <c r="B93" s="98" t="s">
        <v>185</v>
      </c>
      <c r="C93" s="97"/>
      <c r="D93" s="15" t="s">
        <v>7</v>
      </c>
      <c r="E93" s="38">
        <f>'Пр14. План'!E147</f>
        <v>450</v>
      </c>
      <c r="F93" s="38">
        <f>'Пр14. План'!F147</f>
        <v>0</v>
      </c>
      <c r="G93" s="38">
        <f>'Пр14. План'!G147</f>
        <v>0</v>
      </c>
      <c r="H93" s="38">
        <f>'Пр14. План'!H147</f>
        <v>450</v>
      </c>
      <c r="I93" s="38">
        <f>'Пр14. План'!I147</f>
        <v>0</v>
      </c>
      <c r="J93" s="99" t="s">
        <v>98</v>
      </c>
      <c r="K93" s="109" t="s">
        <v>99</v>
      </c>
    </row>
    <row r="94" spans="1:11" s="36" customFormat="1">
      <c r="A94" s="97"/>
      <c r="B94" s="98"/>
      <c r="C94" s="97"/>
      <c r="D94" s="15">
        <v>2014</v>
      </c>
      <c r="E94" s="38">
        <f>'Пр14. План'!E148</f>
        <v>170</v>
      </c>
      <c r="F94" s="38">
        <f>'Пр14. План'!F148</f>
        <v>0</v>
      </c>
      <c r="G94" s="38">
        <f>'Пр14. План'!G148</f>
        <v>0</v>
      </c>
      <c r="H94" s="38">
        <f>'Пр14. План'!H148</f>
        <v>170</v>
      </c>
      <c r="I94" s="38">
        <f>'Пр14. План'!I148</f>
        <v>0</v>
      </c>
      <c r="J94" s="99"/>
      <c r="K94" s="109"/>
    </row>
    <row r="95" spans="1:11" s="36" customFormat="1">
      <c r="A95" s="97"/>
      <c r="B95" s="98"/>
      <c r="C95" s="97"/>
      <c r="D95" s="15">
        <v>2015</v>
      </c>
      <c r="E95" s="38">
        <f>'Пр14. План'!E149</f>
        <v>150</v>
      </c>
      <c r="F95" s="38">
        <f>'Пр14. План'!F149</f>
        <v>0</v>
      </c>
      <c r="G95" s="38">
        <f>'Пр14. План'!G149</f>
        <v>0</v>
      </c>
      <c r="H95" s="38">
        <f>'Пр14. План'!H149</f>
        <v>150</v>
      </c>
      <c r="I95" s="38">
        <f>'Пр14. План'!I149</f>
        <v>0</v>
      </c>
      <c r="J95" s="99"/>
      <c r="K95" s="109"/>
    </row>
    <row r="96" spans="1:11" s="36" customFormat="1">
      <c r="A96" s="97"/>
      <c r="B96" s="98"/>
      <c r="C96" s="97"/>
      <c r="D96" s="15">
        <v>2016</v>
      </c>
      <c r="E96" s="38">
        <f>'Пр14. План'!E150</f>
        <v>130</v>
      </c>
      <c r="F96" s="38">
        <f>'Пр14. План'!F150</f>
        <v>0</v>
      </c>
      <c r="G96" s="38">
        <f>'Пр14. План'!G150</f>
        <v>0</v>
      </c>
      <c r="H96" s="38">
        <f>'Пр14. План'!H150</f>
        <v>130</v>
      </c>
      <c r="I96" s="38">
        <f>'Пр14. План'!I150</f>
        <v>0</v>
      </c>
      <c r="J96" s="99"/>
      <c r="K96" s="109"/>
    </row>
    <row r="97" spans="1:11" s="36" customFormat="1">
      <c r="A97" s="97" t="s">
        <v>103</v>
      </c>
      <c r="B97" s="115" t="s">
        <v>107</v>
      </c>
      <c r="C97" s="109"/>
      <c r="D97" s="15" t="s">
        <v>7</v>
      </c>
      <c r="E97" s="38">
        <f>'Пр14. План'!E155</f>
        <v>4277.88</v>
      </c>
      <c r="F97" s="38">
        <f>'Пр14. План'!F155</f>
        <v>11.4</v>
      </c>
      <c r="G97" s="38">
        <f>'Пр14. План'!G155</f>
        <v>0</v>
      </c>
      <c r="H97" s="38">
        <f>'Пр14. План'!H155</f>
        <v>4266.4799999999996</v>
      </c>
      <c r="I97" s="38">
        <f>'Пр14. План'!I155</f>
        <v>0</v>
      </c>
      <c r="J97" s="99"/>
      <c r="K97" s="99"/>
    </row>
    <row r="98" spans="1:11" s="36" customFormat="1">
      <c r="A98" s="97"/>
      <c r="B98" s="115"/>
      <c r="C98" s="109"/>
      <c r="D98" s="15">
        <v>2014</v>
      </c>
      <c r="E98" s="38">
        <f>'Пр14. План'!E156</f>
        <v>1305.48</v>
      </c>
      <c r="F98" s="38">
        <f>'Пр14. План'!F156</f>
        <v>11.4</v>
      </c>
      <c r="G98" s="38">
        <f>'Пр14. План'!G156</f>
        <v>0</v>
      </c>
      <c r="H98" s="38">
        <f>'Пр14. План'!H156</f>
        <v>1294.08</v>
      </c>
      <c r="I98" s="38">
        <f>'Пр14. План'!I156</f>
        <v>0</v>
      </c>
      <c r="J98" s="99"/>
      <c r="K98" s="99"/>
    </row>
    <row r="99" spans="1:11" s="36" customFormat="1">
      <c r="A99" s="97"/>
      <c r="B99" s="115"/>
      <c r="C99" s="109"/>
      <c r="D99" s="15">
        <v>2015</v>
      </c>
      <c r="E99" s="38">
        <f>'Пр14. План'!E157</f>
        <v>1486.2</v>
      </c>
      <c r="F99" s="38">
        <f>'Пр14. План'!F157</f>
        <v>0</v>
      </c>
      <c r="G99" s="38">
        <f>'Пр14. План'!G157</f>
        <v>0</v>
      </c>
      <c r="H99" s="38">
        <f>'Пр14. План'!H157</f>
        <v>1486.2</v>
      </c>
      <c r="I99" s="38">
        <f>'Пр14. План'!I157</f>
        <v>0</v>
      </c>
      <c r="J99" s="99"/>
      <c r="K99" s="99"/>
    </row>
    <row r="100" spans="1:11" s="36" customFormat="1">
      <c r="A100" s="97"/>
      <c r="B100" s="115"/>
      <c r="C100" s="109"/>
      <c r="D100" s="15">
        <v>2016</v>
      </c>
      <c r="E100" s="38">
        <f>'Пр14. План'!E158</f>
        <v>1486.2</v>
      </c>
      <c r="F100" s="38">
        <f>'Пр14. План'!F158</f>
        <v>0</v>
      </c>
      <c r="G100" s="38">
        <f>'Пр14. План'!G158</f>
        <v>0</v>
      </c>
      <c r="H100" s="38">
        <f>'Пр14. План'!H158</f>
        <v>1486.2</v>
      </c>
      <c r="I100" s="38">
        <f>'Пр14. План'!I158</f>
        <v>0</v>
      </c>
      <c r="J100" s="99"/>
      <c r="K100" s="99"/>
    </row>
    <row r="101" spans="1:11" s="36" customFormat="1">
      <c r="A101" s="97" t="s">
        <v>104</v>
      </c>
      <c r="B101" s="98" t="s">
        <v>108</v>
      </c>
      <c r="C101" s="97"/>
      <c r="D101" s="15" t="s">
        <v>7</v>
      </c>
      <c r="E101" s="38">
        <f>E105</f>
        <v>3204.88</v>
      </c>
      <c r="F101" s="38">
        <f t="shared" ref="F101:I101" si="14">F105</f>
        <v>0</v>
      </c>
      <c r="G101" s="38">
        <f t="shared" si="14"/>
        <v>0</v>
      </c>
      <c r="H101" s="38">
        <f t="shared" si="14"/>
        <v>3204.88</v>
      </c>
      <c r="I101" s="38">
        <f t="shared" si="14"/>
        <v>0</v>
      </c>
      <c r="J101" s="99"/>
      <c r="K101" s="99"/>
    </row>
    <row r="102" spans="1:11" s="36" customFormat="1">
      <c r="A102" s="97"/>
      <c r="B102" s="98"/>
      <c r="C102" s="97"/>
      <c r="D102" s="15">
        <v>2014</v>
      </c>
      <c r="E102" s="38">
        <f t="shared" ref="E102:I104" si="15">E106</f>
        <v>934.88</v>
      </c>
      <c r="F102" s="38">
        <f t="shared" si="15"/>
        <v>0</v>
      </c>
      <c r="G102" s="38">
        <f t="shared" si="15"/>
        <v>0</v>
      </c>
      <c r="H102" s="38">
        <f t="shared" si="15"/>
        <v>934.88</v>
      </c>
      <c r="I102" s="38">
        <f t="shared" si="15"/>
        <v>0</v>
      </c>
      <c r="J102" s="99"/>
      <c r="K102" s="99"/>
    </row>
    <row r="103" spans="1:11" s="36" customFormat="1">
      <c r="A103" s="97"/>
      <c r="B103" s="98"/>
      <c r="C103" s="97"/>
      <c r="D103" s="15">
        <v>2015</v>
      </c>
      <c r="E103" s="38">
        <f t="shared" si="15"/>
        <v>1135</v>
      </c>
      <c r="F103" s="38">
        <f t="shared" si="15"/>
        <v>0</v>
      </c>
      <c r="G103" s="38">
        <f t="shared" si="15"/>
        <v>0</v>
      </c>
      <c r="H103" s="38">
        <f t="shared" si="15"/>
        <v>1135</v>
      </c>
      <c r="I103" s="38">
        <f t="shared" si="15"/>
        <v>0</v>
      </c>
      <c r="J103" s="99"/>
      <c r="K103" s="99"/>
    </row>
    <row r="104" spans="1:11" s="36" customFormat="1">
      <c r="A104" s="97"/>
      <c r="B104" s="98"/>
      <c r="C104" s="97"/>
      <c r="D104" s="15">
        <v>2016</v>
      </c>
      <c r="E104" s="38">
        <f t="shared" si="15"/>
        <v>1135</v>
      </c>
      <c r="F104" s="38">
        <f t="shared" si="15"/>
        <v>0</v>
      </c>
      <c r="G104" s="38">
        <f t="shared" si="15"/>
        <v>0</v>
      </c>
      <c r="H104" s="38">
        <f t="shared" si="15"/>
        <v>1135</v>
      </c>
      <c r="I104" s="38">
        <f t="shared" si="15"/>
        <v>0</v>
      </c>
      <c r="J104" s="99"/>
      <c r="K104" s="99"/>
    </row>
    <row r="105" spans="1:11" s="36" customFormat="1">
      <c r="A105" s="97" t="s">
        <v>105</v>
      </c>
      <c r="B105" s="98" t="s">
        <v>115</v>
      </c>
      <c r="C105" s="97"/>
      <c r="D105" s="15" t="s">
        <v>7</v>
      </c>
      <c r="E105" s="38">
        <f>'Пр14. План'!E163</f>
        <v>3204.88</v>
      </c>
      <c r="F105" s="38">
        <f>'Пр14. План'!F163</f>
        <v>0</v>
      </c>
      <c r="G105" s="38">
        <f>'Пр14. План'!G163</f>
        <v>0</v>
      </c>
      <c r="H105" s="38">
        <f>'Пр14. План'!H163</f>
        <v>3204.88</v>
      </c>
      <c r="I105" s="38">
        <f>'Пр14. План'!I163</f>
        <v>0</v>
      </c>
      <c r="J105" s="99" t="s">
        <v>187</v>
      </c>
      <c r="K105" s="109" t="s">
        <v>99</v>
      </c>
    </row>
    <row r="106" spans="1:11" s="36" customFormat="1">
      <c r="A106" s="97"/>
      <c r="B106" s="98"/>
      <c r="C106" s="97"/>
      <c r="D106" s="15">
        <v>2014</v>
      </c>
      <c r="E106" s="38">
        <f>'Пр14. План'!E164</f>
        <v>934.88</v>
      </c>
      <c r="F106" s="38">
        <f>'Пр14. План'!F164</f>
        <v>0</v>
      </c>
      <c r="G106" s="38">
        <f>'Пр14. План'!G164</f>
        <v>0</v>
      </c>
      <c r="H106" s="38">
        <f>'Пр14. План'!H164</f>
        <v>934.88</v>
      </c>
      <c r="I106" s="38">
        <f>'Пр14. План'!I164</f>
        <v>0</v>
      </c>
      <c r="J106" s="99"/>
      <c r="K106" s="109"/>
    </row>
    <row r="107" spans="1:11" s="36" customFormat="1">
      <c r="A107" s="97"/>
      <c r="B107" s="98"/>
      <c r="C107" s="97"/>
      <c r="D107" s="15">
        <v>2015</v>
      </c>
      <c r="E107" s="38">
        <f>'Пр14. План'!E165</f>
        <v>1135</v>
      </c>
      <c r="F107" s="38">
        <f>'Пр14. План'!F165</f>
        <v>0</v>
      </c>
      <c r="G107" s="38">
        <f>'Пр14. План'!G165</f>
        <v>0</v>
      </c>
      <c r="H107" s="38">
        <f>'Пр14. План'!H165</f>
        <v>1135</v>
      </c>
      <c r="I107" s="38">
        <f>'Пр14. План'!I165</f>
        <v>0</v>
      </c>
      <c r="J107" s="99"/>
      <c r="K107" s="109"/>
    </row>
    <row r="108" spans="1:11" s="36" customFormat="1">
      <c r="A108" s="97"/>
      <c r="B108" s="98"/>
      <c r="C108" s="97"/>
      <c r="D108" s="15">
        <v>2016</v>
      </c>
      <c r="E108" s="38">
        <f>'Пр14. План'!E166</f>
        <v>1135</v>
      </c>
      <c r="F108" s="38">
        <f>'Пр14. План'!F166</f>
        <v>0</v>
      </c>
      <c r="G108" s="38">
        <f>'Пр14. План'!G166</f>
        <v>0</v>
      </c>
      <c r="H108" s="38">
        <f>'Пр14. План'!H166</f>
        <v>1135</v>
      </c>
      <c r="I108" s="38">
        <f>'Пр14. План'!I166</f>
        <v>0</v>
      </c>
      <c r="J108" s="99"/>
      <c r="K108" s="109"/>
    </row>
    <row r="109" spans="1:11" s="36" customFormat="1">
      <c r="A109" s="97" t="s">
        <v>116</v>
      </c>
      <c r="B109" s="98" t="s">
        <v>119</v>
      </c>
      <c r="C109" s="97"/>
      <c r="D109" s="15" t="s">
        <v>7</v>
      </c>
      <c r="E109" s="38">
        <f>E113</f>
        <v>1073</v>
      </c>
      <c r="F109" s="38">
        <f t="shared" ref="F109:I109" si="16">F113</f>
        <v>11.4</v>
      </c>
      <c r="G109" s="38">
        <f t="shared" si="16"/>
        <v>0</v>
      </c>
      <c r="H109" s="38">
        <f t="shared" si="16"/>
        <v>1061.5999999999999</v>
      </c>
      <c r="I109" s="38">
        <f t="shared" si="16"/>
        <v>0</v>
      </c>
      <c r="J109" s="99"/>
      <c r="K109" s="99"/>
    </row>
    <row r="110" spans="1:11" s="36" customFormat="1">
      <c r="A110" s="97"/>
      <c r="B110" s="98"/>
      <c r="C110" s="97"/>
      <c r="D110" s="15">
        <v>2014</v>
      </c>
      <c r="E110" s="38">
        <f t="shared" ref="E110:I112" si="17">E114</f>
        <v>370.59999999999997</v>
      </c>
      <c r="F110" s="38">
        <f t="shared" si="17"/>
        <v>11.4</v>
      </c>
      <c r="G110" s="38">
        <f t="shared" si="17"/>
        <v>0</v>
      </c>
      <c r="H110" s="38">
        <f t="shared" si="17"/>
        <v>359.2</v>
      </c>
      <c r="I110" s="38">
        <f t="shared" si="17"/>
        <v>0</v>
      </c>
      <c r="J110" s="99"/>
      <c r="K110" s="99"/>
    </row>
    <row r="111" spans="1:11" s="36" customFormat="1">
      <c r="A111" s="97"/>
      <c r="B111" s="98"/>
      <c r="C111" s="97"/>
      <c r="D111" s="15">
        <v>2015</v>
      </c>
      <c r="E111" s="38">
        <f t="shared" si="17"/>
        <v>351.2</v>
      </c>
      <c r="F111" s="38">
        <f t="shared" si="17"/>
        <v>0</v>
      </c>
      <c r="G111" s="38">
        <f t="shared" si="17"/>
        <v>0</v>
      </c>
      <c r="H111" s="38">
        <f t="shared" si="17"/>
        <v>351.2</v>
      </c>
      <c r="I111" s="38">
        <f t="shared" si="17"/>
        <v>0</v>
      </c>
      <c r="J111" s="99"/>
      <c r="K111" s="99"/>
    </row>
    <row r="112" spans="1:11" s="36" customFormat="1">
      <c r="A112" s="97"/>
      <c r="B112" s="98"/>
      <c r="C112" s="97"/>
      <c r="D112" s="15">
        <v>2016</v>
      </c>
      <c r="E112" s="38">
        <f t="shared" si="17"/>
        <v>351.2</v>
      </c>
      <c r="F112" s="38">
        <f t="shared" si="17"/>
        <v>0</v>
      </c>
      <c r="G112" s="38">
        <f t="shared" si="17"/>
        <v>0</v>
      </c>
      <c r="H112" s="38">
        <f t="shared" si="17"/>
        <v>351.2</v>
      </c>
      <c r="I112" s="38">
        <f t="shared" si="17"/>
        <v>0</v>
      </c>
      <c r="J112" s="99"/>
      <c r="K112" s="99"/>
    </row>
    <row r="113" spans="1:11" s="36" customFormat="1">
      <c r="A113" s="97" t="s">
        <v>117</v>
      </c>
      <c r="B113" s="98" t="s">
        <v>126</v>
      </c>
      <c r="C113" s="97"/>
      <c r="D113" s="15" t="s">
        <v>7</v>
      </c>
      <c r="E113" s="38">
        <f>'Пр14. План'!E191</f>
        <v>1073</v>
      </c>
      <c r="F113" s="38">
        <f>'Пр14. План'!F191</f>
        <v>11.4</v>
      </c>
      <c r="G113" s="38">
        <f>'Пр14. План'!G191</f>
        <v>0</v>
      </c>
      <c r="H113" s="38">
        <f>'Пр14. План'!H191</f>
        <v>1061.5999999999999</v>
      </c>
      <c r="I113" s="38">
        <f>'Пр14. План'!I191</f>
        <v>0</v>
      </c>
      <c r="J113" s="99" t="s">
        <v>125</v>
      </c>
      <c r="K113" s="109" t="s">
        <v>99</v>
      </c>
    </row>
    <row r="114" spans="1:11" s="36" customFormat="1">
      <c r="A114" s="97"/>
      <c r="B114" s="98"/>
      <c r="C114" s="97"/>
      <c r="D114" s="15">
        <v>2014</v>
      </c>
      <c r="E114" s="38">
        <f>'Пр14. План'!E192</f>
        <v>370.59999999999997</v>
      </c>
      <c r="F114" s="38">
        <f>'Пр14. План'!F192</f>
        <v>11.4</v>
      </c>
      <c r="G114" s="38">
        <f>'Пр14. План'!G192</f>
        <v>0</v>
      </c>
      <c r="H114" s="38">
        <f>'Пр14. План'!H192</f>
        <v>359.2</v>
      </c>
      <c r="I114" s="38">
        <f>'Пр14. План'!I192</f>
        <v>0</v>
      </c>
      <c r="J114" s="99"/>
      <c r="K114" s="109"/>
    </row>
    <row r="115" spans="1:11" s="36" customFormat="1">
      <c r="A115" s="97"/>
      <c r="B115" s="98"/>
      <c r="C115" s="97"/>
      <c r="D115" s="15">
        <v>2015</v>
      </c>
      <c r="E115" s="38">
        <f>'Пр14. План'!E193</f>
        <v>351.2</v>
      </c>
      <c r="F115" s="38">
        <f>'Пр14. План'!F193</f>
        <v>0</v>
      </c>
      <c r="G115" s="38">
        <f>'Пр14. План'!G193</f>
        <v>0</v>
      </c>
      <c r="H115" s="38">
        <f>'Пр14. План'!H193</f>
        <v>351.2</v>
      </c>
      <c r="I115" s="38">
        <f>'Пр14. План'!I193</f>
        <v>0</v>
      </c>
      <c r="J115" s="99"/>
      <c r="K115" s="109"/>
    </row>
    <row r="116" spans="1:11" s="36" customFormat="1">
      <c r="A116" s="97"/>
      <c r="B116" s="98"/>
      <c r="C116" s="97"/>
      <c r="D116" s="15">
        <v>2016</v>
      </c>
      <c r="E116" s="38">
        <f>'Пр14. План'!E194</f>
        <v>351.2</v>
      </c>
      <c r="F116" s="38">
        <f>'Пр14. План'!F194</f>
        <v>0</v>
      </c>
      <c r="G116" s="38">
        <f>'Пр14. План'!G194</f>
        <v>0</v>
      </c>
      <c r="H116" s="38">
        <f>'Пр14. План'!H194</f>
        <v>351.2</v>
      </c>
      <c r="I116" s="38">
        <f>'Пр14. План'!I194</f>
        <v>0</v>
      </c>
      <c r="J116" s="99"/>
      <c r="K116" s="109"/>
    </row>
    <row r="117" spans="1:11" s="36" customFormat="1">
      <c r="A117" s="97" t="s">
        <v>127</v>
      </c>
      <c r="B117" s="115" t="s">
        <v>131</v>
      </c>
      <c r="C117" s="109"/>
      <c r="D117" s="15" t="s">
        <v>7</v>
      </c>
      <c r="E117" s="38">
        <f>'Пр14. План'!E215</f>
        <v>9000</v>
      </c>
      <c r="F117" s="38">
        <f>'Пр14. План'!F215</f>
        <v>0</v>
      </c>
      <c r="G117" s="38">
        <f>'Пр14. План'!G215</f>
        <v>0</v>
      </c>
      <c r="H117" s="38">
        <f>'Пр14. План'!H215</f>
        <v>9000</v>
      </c>
      <c r="I117" s="38">
        <f>'Пр14. План'!I215</f>
        <v>0</v>
      </c>
      <c r="J117" s="99"/>
      <c r="K117" s="99"/>
    </row>
    <row r="118" spans="1:11" s="36" customFormat="1">
      <c r="A118" s="97"/>
      <c r="B118" s="115"/>
      <c r="C118" s="109"/>
      <c r="D118" s="15">
        <v>2014</v>
      </c>
      <c r="E118" s="38">
        <f>'Пр14. План'!E216</f>
        <v>3000</v>
      </c>
      <c r="F118" s="38">
        <f>'Пр14. План'!F216</f>
        <v>0</v>
      </c>
      <c r="G118" s="38">
        <f>'Пр14. План'!G216</f>
        <v>0</v>
      </c>
      <c r="H118" s="38">
        <f>'Пр14. План'!H216</f>
        <v>3000</v>
      </c>
      <c r="I118" s="38">
        <f>'Пр14. План'!I216</f>
        <v>0</v>
      </c>
      <c r="J118" s="99"/>
      <c r="K118" s="99"/>
    </row>
    <row r="119" spans="1:11" s="36" customFormat="1">
      <c r="A119" s="97"/>
      <c r="B119" s="115"/>
      <c r="C119" s="109"/>
      <c r="D119" s="15">
        <v>2015</v>
      </c>
      <c r="E119" s="38">
        <f>'Пр14. План'!E217</f>
        <v>3000</v>
      </c>
      <c r="F119" s="38">
        <f>'Пр14. План'!F217</f>
        <v>0</v>
      </c>
      <c r="G119" s="38">
        <f>'Пр14. План'!G217</f>
        <v>0</v>
      </c>
      <c r="H119" s="38">
        <f>'Пр14. План'!H217</f>
        <v>3000</v>
      </c>
      <c r="I119" s="38">
        <f>'Пр14. План'!I217</f>
        <v>0</v>
      </c>
      <c r="J119" s="99"/>
      <c r="K119" s="99"/>
    </row>
    <row r="120" spans="1:11" s="36" customFormat="1">
      <c r="A120" s="97"/>
      <c r="B120" s="115"/>
      <c r="C120" s="109"/>
      <c r="D120" s="15">
        <v>2016</v>
      </c>
      <c r="E120" s="38">
        <f>'Пр14. План'!E218</f>
        <v>3000</v>
      </c>
      <c r="F120" s="38">
        <f>'Пр14. План'!F218</f>
        <v>0</v>
      </c>
      <c r="G120" s="38">
        <f>'Пр14. План'!G218</f>
        <v>0</v>
      </c>
      <c r="H120" s="38">
        <f>'Пр14. План'!H218</f>
        <v>3000</v>
      </c>
      <c r="I120" s="38">
        <f>'Пр14. План'!I218</f>
        <v>0</v>
      </c>
      <c r="J120" s="99"/>
      <c r="K120" s="99"/>
    </row>
    <row r="121" spans="1:11" s="36" customFormat="1">
      <c r="A121" s="97" t="s">
        <v>128</v>
      </c>
      <c r="B121" s="98" t="s">
        <v>132</v>
      </c>
      <c r="C121" s="97"/>
      <c r="D121" s="15" t="s">
        <v>7</v>
      </c>
      <c r="E121" s="38">
        <f>E125</f>
        <v>9000</v>
      </c>
      <c r="F121" s="38">
        <f t="shared" ref="F121:I121" si="18">F125</f>
        <v>0</v>
      </c>
      <c r="G121" s="38">
        <f t="shared" si="18"/>
        <v>0</v>
      </c>
      <c r="H121" s="38">
        <f t="shared" si="18"/>
        <v>9000</v>
      </c>
      <c r="I121" s="38">
        <f t="shared" si="18"/>
        <v>0</v>
      </c>
      <c r="J121" s="99"/>
      <c r="K121" s="99"/>
    </row>
    <row r="122" spans="1:11" s="36" customFormat="1">
      <c r="A122" s="97"/>
      <c r="B122" s="98"/>
      <c r="C122" s="97"/>
      <c r="D122" s="15">
        <v>2014</v>
      </c>
      <c r="E122" s="38">
        <f t="shared" ref="E122:I124" si="19">E126</f>
        <v>3000</v>
      </c>
      <c r="F122" s="38">
        <f t="shared" si="19"/>
        <v>0</v>
      </c>
      <c r="G122" s="38">
        <f t="shared" si="19"/>
        <v>0</v>
      </c>
      <c r="H122" s="38">
        <f t="shared" si="19"/>
        <v>3000</v>
      </c>
      <c r="I122" s="38">
        <f t="shared" si="19"/>
        <v>0</v>
      </c>
      <c r="J122" s="99"/>
      <c r="K122" s="99"/>
    </row>
    <row r="123" spans="1:11" s="36" customFormat="1">
      <c r="A123" s="97"/>
      <c r="B123" s="98"/>
      <c r="C123" s="97"/>
      <c r="D123" s="15">
        <v>2015</v>
      </c>
      <c r="E123" s="38">
        <f t="shared" si="19"/>
        <v>3000</v>
      </c>
      <c r="F123" s="38">
        <f t="shared" si="19"/>
        <v>0</v>
      </c>
      <c r="G123" s="38">
        <f t="shared" si="19"/>
        <v>0</v>
      </c>
      <c r="H123" s="38">
        <f t="shared" si="19"/>
        <v>3000</v>
      </c>
      <c r="I123" s="38">
        <f t="shared" si="19"/>
        <v>0</v>
      </c>
      <c r="J123" s="99"/>
      <c r="K123" s="99"/>
    </row>
    <row r="124" spans="1:11" s="36" customFormat="1">
      <c r="A124" s="97"/>
      <c r="B124" s="98"/>
      <c r="C124" s="97"/>
      <c r="D124" s="15">
        <v>2016</v>
      </c>
      <c r="E124" s="38">
        <f t="shared" si="19"/>
        <v>3000</v>
      </c>
      <c r="F124" s="38">
        <f t="shared" si="19"/>
        <v>0</v>
      </c>
      <c r="G124" s="38">
        <f t="shared" si="19"/>
        <v>0</v>
      </c>
      <c r="H124" s="38">
        <f t="shared" si="19"/>
        <v>3000</v>
      </c>
      <c r="I124" s="38">
        <f t="shared" si="19"/>
        <v>0</v>
      </c>
      <c r="J124" s="99"/>
      <c r="K124" s="99"/>
    </row>
    <row r="125" spans="1:11" s="36" customFormat="1">
      <c r="A125" s="97" t="s">
        <v>129</v>
      </c>
      <c r="B125" s="98" t="s">
        <v>189</v>
      </c>
      <c r="C125" s="97"/>
      <c r="D125" s="15" t="s">
        <v>7</v>
      </c>
      <c r="E125" s="38">
        <f>'Пр14. План'!E223</f>
        <v>9000</v>
      </c>
      <c r="F125" s="38">
        <f>'Пр14. План'!F223</f>
        <v>0</v>
      </c>
      <c r="G125" s="38">
        <f>'Пр14. План'!G223</f>
        <v>0</v>
      </c>
      <c r="H125" s="38">
        <f>'Пр14. План'!H223</f>
        <v>9000</v>
      </c>
      <c r="I125" s="38">
        <f>'Пр14. План'!I223</f>
        <v>0</v>
      </c>
      <c r="J125" s="99" t="s">
        <v>190</v>
      </c>
      <c r="K125" s="99" t="s">
        <v>133</v>
      </c>
    </row>
    <row r="126" spans="1:11" s="36" customFormat="1">
      <c r="A126" s="97"/>
      <c r="B126" s="98"/>
      <c r="C126" s="97"/>
      <c r="D126" s="15">
        <v>2014</v>
      </c>
      <c r="E126" s="38">
        <f>'Пр14. План'!E224</f>
        <v>3000</v>
      </c>
      <c r="F126" s="38">
        <f>'Пр14. План'!F224</f>
        <v>0</v>
      </c>
      <c r="G126" s="38">
        <f>'Пр14. План'!G224</f>
        <v>0</v>
      </c>
      <c r="H126" s="38">
        <f>'Пр14. План'!H224</f>
        <v>3000</v>
      </c>
      <c r="I126" s="38">
        <f>'Пр14. План'!I224</f>
        <v>0</v>
      </c>
      <c r="J126" s="99"/>
      <c r="K126" s="99"/>
    </row>
    <row r="127" spans="1:11" s="36" customFormat="1">
      <c r="A127" s="97"/>
      <c r="B127" s="98"/>
      <c r="C127" s="97"/>
      <c r="D127" s="15">
        <v>2015</v>
      </c>
      <c r="E127" s="38">
        <f>'Пр14. План'!E225</f>
        <v>3000</v>
      </c>
      <c r="F127" s="38">
        <f>'Пр14. План'!F225</f>
        <v>0</v>
      </c>
      <c r="G127" s="38">
        <f>'Пр14. План'!G225</f>
        <v>0</v>
      </c>
      <c r="H127" s="38">
        <f>'Пр14. План'!H225</f>
        <v>3000</v>
      </c>
      <c r="I127" s="38">
        <f>'Пр14. План'!I225</f>
        <v>0</v>
      </c>
      <c r="J127" s="99"/>
      <c r="K127" s="99"/>
    </row>
    <row r="128" spans="1:11" s="36" customFormat="1">
      <c r="A128" s="97"/>
      <c r="B128" s="98"/>
      <c r="C128" s="97"/>
      <c r="D128" s="15">
        <v>2016</v>
      </c>
      <c r="E128" s="38">
        <f>'Пр14. План'!E226</f>
        <v>3000</v>
      </c>
      <c r="F128" s="38">
        <f>'Пр14. План'!F226</f>
        <v>0</v>
      </c>
      <c r="G128" s="38">
        <f>'Пр14. План'!G226</f>
        <v>0</v>
      </c>
      <c r="H128" s="38">
        <f>'Пр14. План'!H226</f>
        <v>3000</v>
      </c>
      <c r="I128" s="38">
        <f>'Пр14. План'!I226</f>
        <v>0</v>
      </c>
      <c r="J128" s="99"/>
      <c r="K128" s="99"/>
    </row>
    <row r="129" spans="1:11" s="36" customFormat="1">
      <c r="A129" s="97" t="s">
        <v>139</v>
      </c>
      <c r="B129" s="115" t="s">
        <v>153</v>
      </c>
      <c r="C129" s="109"/>
      <c r="D129" s="15" t="s">
        <v>7</v>
      </c>
      <c r="E129" s="38">
        <f>'Пр14. План'!E231</f>
        <v>140629.14600000001</v>
      </c>
      <c r="F129" s="38">
        <f>'Пр14. План'!F231</f>
        <v>3756.5999999999995</v>
      </c>
      <c r="G129" s="38">
        <f>'Пр14. План'!G231</f>
        <v>5531.4</v>
      </c>
      <c r="H129" s="38">
        <f>'Пр14. План'!H231</f>
        <v>131341.14600000001</v>
      </c>
      <c r="I129" s="38">
        <f>'Пр14. План'!I231</f>
        <v>0</v>
      </c>
      <c r="J129" s="99"/>
      <c r="K129" s="99"/>
    </row>
    <row r="130" spans="1:11" s="36" customFormat="1">
      <c r="A130" s="97"/>
      <c r="B130" s="115"/>
      <c r="C130" s="109"/>
      <c r="D130" s="15">
        <v>2014</v>
      </c>
      <c r="E130" s="38">
        <f>'Пр14. План'!E232</f>
        <v>46876.382000000005</v>
      </c>
      <c r="F130" s="38">
        <f>'Пр14. План'!F232</f>
        <v>1252.1999999999998</v>
      </c>
      <c r="G130" s="38">
        <f>'Пр14. План'!G232</f>
        <v>1843.8</v>
      </c>
      <c r="H130" s="38">
        <f>'Пр14. План'!H232</f>
        <v>43780.382000000005</v>
      </c>
      <c r="I130" s="38">
        <f>'Пр14. План'!I232</f>
        <v>0</v>
      </c>
      <c r="J130" s="99"/>
      <c r="K130" s="99"/>
    </row>
    <row r="131" spans="1:11" s="36" customFormat="1">
      <c r="A131" s="97"/>
      <c r="B131" s="115"/>
      <c r="C131" s="109"/>
      <c r="D131" s="15">
        <v>2015</v>
      </c>
      <c r="E131" s="38">
        <f>'Пр14. План'!E233</f>
        <v>46876.382000000005</v>
      </c>
      <c r="F131" s="38">
        <f>'Пр14. План'!F233</f>
        <v>1252.1999999999998</v>
      </c>
      <c r="G131" s="38">
        <f>'Пр14. План'!G233</f>
        <v>1843.8</v>
      </c>
      <c r="H131" s="38">
        <f>'Пр14. План'!H233</f>
        <v>43780.382000000005</v>
      </c>
      <c r="I131" s="38">
        <f>'Пр14. План'!I233</f>
        <v>0</v>
      </c>
      <c r="J131" s="99"/>
      <c r="K131" s="99"/>
    </row>
    <row r="132" spans="1:11" s="36" customFormat="1">
      <c r="A132" s="97"/>
      <c r="B132" s="115"/>
      <c r="C132" s="109"/>
      <c r="D132" s="15">
        <v>2016</v>
      </c>
      <c r="E132" s="38">
        <f>'Пр14. План'!E234</f>
        <v>46876.382000000005</v>
      </c>
      <c r="F132" s="38">
        <f>'Пр14. План'!F234</f>
        <v>1252.1999999999998</v>
      </c>
      <c r="G132" s="38">
        <f>'Пр14. План'!G234</f>
        <v>1843.8</v>
      </c>
      <c r="H132" s="38">
        <f>'Пр14. План'!H234</f>
        <v>43780.382000000005</v>
      </c>
      <c r="I132" s="38">
        <f>'Пр14. План'!I234</f>
        <v>0</v>
      </c>
      <c r="J132" s="99"/>
      <c r="K132" s="99"/>
    </row>
    <row r="133" spans="1:11" s="36" customFormat="1">
      <c r="A133" s="97" t="s">
        <v>140</v>
      </c>
      <c r="B133" s="98" t="s">
        <v>324</v>
      </c>
      <c r="C133" s="97"/>
      <c r="D133" s="15" t="s">
        <v>7</v>
      </c>
      <c r="E133" s="38">
        <f>E137</f>
        <v>41428.395000000004</v>
      </c>
      <c r="F133" s="38">
        <f t="shared" ref="F133:I133" si="20">F137</f>
        <v>0</v>
      </c>
      <c r="G133" s="38">
        <f t="shared" si="20"/>
        <v>0</v>
      </c>
      <c r="H133" s="38">
        <f t="shared" si="20"/>
        <v>41428.395000000004</v>
      </c>
      <c r="I133" s="38">
        <f t="shared" si="20"/>
        <v>0</v>
      </c>
      <c r="J133" s="99"/>
      <c r="K133" s="99"/>
    </row>
    <row r="134" spans="1:11" s="36" customFormat="1">
      <c r="A134" s="97"/>
      <c r="B134" s="98"/>
      <c r="C134" s="97"/>
      <c r="D134" s="15">
        <v>2014</v>
      </c>
      <c r="E134" s="38">
        <f t="shared" ref="E134:I136" si="21">E138</f>
        <v>13809.465</v>
      </c>
      <c r="F134" s="38">
        <f t="shared" si="21"/>
        <v>0</v>
      </c>
      <c r="G134" s="38">
        <f t="shared" si="21"/>
        <v>0</v>
      </c>
      <c r="H134" s="38">
        <f t="shared" si="21"/>
        <v>13809.465</v>
      </c>
      <c r="I134" s="38">
        <f t="shared" si="21"/>
        <v>0</v>
      </c>
      <c r="J134" s="99"/>
      <c r="K134" s="99"/>
    </row>
    <row r="135" spans="1:11" s="36" customFormat="1">
      <c r="A135" s="97"/>
      <c r="B135" s="98"/>
      <c r="C135" s="97"/>
      <c r="D135" s="15">
        <v>2015</v>
      </c>
      <c r="E135" s="38">
        <f t="shared" si="21"/>
        <v>13809.465</v>
      </c>
      <c r="F135" s="38">
        <f t="shared" si="21"/>
        <v>0</v>
      </c>
      <c r="G135" s="38">
        <f t="shared" si="21"/>
        <v>0</v>
      </c>
      <c r="H135" s="38">
        <f t="shared" si="21"/>
        <v>13809.465</v>
      </c>
      <c r="I135" s="38">
        <f t="shared" si="21"/>
        <v>0</v>
      </c>
      <c r="J135" s="99"/>
      <c r="K135" s="99"/>
    </row>
    <row r="136" spans="1:11" s="36" customFormat="1">
      <c r="A136" s="97"/>
      <c r="B136" s="98"/>
      <c r="C136" s="97"/>
      <c r="D136" s="15">
        <v>2016</v>
      </c>
      <c r="E136" s="38">
        <f t="shared" si="21"/>
        <v>13809.465</v>
      </c>
      <c r="F136" s="38">
        <f t="shared" si="21"/>
        <v>0</v>
      </c>
      <c r="G136" s="38">
        <f t="shared" si="21"/>
        <v>0</v>
      </c>
      <c r="H136" s="38">
        <f t="shared" si="21"/>
        <v>13809.465</v>
      </c>
      <c r="I136" s="38">
        <f t="shared" si="21"/>
        <v>0</v>
      </c>
      <c r="J136" s="99"/>
      <c r="K136" s="99"/>
    </row>
    <row r="137" spans="1:11" s="36" customFormat="1" ht="59.25" customHeight="1">
      <c r="A137" s="97" t="s">
        <v>141</v>
      </c>
      <c r="B137" s="98" t="s">
        <v>142</v>
      </c>
      <c r="C137" s="97"/>
      <c r="D137" s="15" t="s">
        <v>7</v>
      </c>
      <c r="E137" s="38">
        <f>'Пр14. План'!E235</f>
        <v>41428.395000000004</v>
      </c>
      <c r="F137" s="38">
        <f>'Пр14. План'!F235</f>
        <v>0</v>
      </c>
      <c r="G137" s="38">
        <f>'Пр14. План'!G235</f>
        <v>0</v>
      </c>
      <c r="H137" s="38">
        <f>'Пр14. План'!H235</f>
        <v>41428.395000000004</v>
      </c>
      <c r="I137" s="38">
        <f>'Пр14. План'!I235</f>
        <v>0</v>
      </c>
      <c r="J137" s="99" t="s">
        <v>134</v>
      </c>
      <c r="K137" s="99" t="s">
        <v>335</v>
      </c>
    </row>
    <row r="138" spans="1:11" s="36" customFormat="1">
      <c r="A138" s="97"/>
      <c r="B138" s="98"/>
      <c r="C138" s="97"/>
      <c r="D138" s="15">
        <v>2014</v>
      </c>
      <c r="E138" s="38">
        <f>'Пр14. План'!E236</f>
        <v>13809.465</v>
      </c>
      <c r="F138" s="38">
        <f>'Пр14. План'!F236</f>
        <v>0</v>
      </c>
      <c r="G138" s="38">
        <f>'Пр14. План'!G236</f>
        <v>0</v>
      </c>
      <c r="H138" s="38">
        <f>'Пр14. План'!H236</f>
        <v>13809.465</v>
      </c>
      <c r="I138" s="38">
        <f>'Пр14. План'!I236</f>
        <v>0</v>
      </c>
      <c r="J138" s="99"/>
      <c r="K138" s="99"/>
    </row>
    <row r="139" spans="1:11" s="36" customFormat="1">
      <c r="A139" s="97"/>
      <c r="B139" s="98"/>
      <c r="C139" s="97"/>
      <c r="D139" s="15">
        <v>2015</v>
      </c>
      <c r="E139" s="38">
        <f>'Пр14. План'!E237</f>
        <v>13809.465</v>
      </c>
      <c r="F139" s="38">
        <f>'Пр14. План'!F237</f>
        <v>0</v>
      </c>
      <c r="G139" s="38">
        <f>'Пр14. План'!G237</f>
        <v>0</v>
      </c>
      <c r="H139" s="38">
        <f>'Пр14. План'!H237</f>
        <v>13809.465</v>
      </c>
      <c r="I139" s="38">
        <f>'Пр14. План'!I237</f>
        <v>0</v>
      </c>
      <c r="J139" s="99"/>
      <c r="K139" s="99"/>
    </row>
    <row r="140" spans="1:11" s="36" customFormat="1">
      <c r="A140" s="97"/>
      <c r="B140" s="98"/>
      <c r="C140" s="97"/>
      <c r="D140" s="15">
        <v>2016</v>
      </c>
      <c r="E140" s="38">
        <f>'Пр14. План'!E238</f>
        <v>13809.465</v>
      </c>
      <c r="F140" s="38">
        <f>'Пр14. План'!F238</f>
        <v>0</v>
      </c>
      <c r="G140" s="38">
        <f>'Пр14. План'!G238</f>
        <v>0</v>
      </c>
      <c r="H140" s="38">
        <f>'Пр14. План'!H238</f>
        <v>13809.465</v>
      </c>
      <c r="I140" s="38">
        <f>'Пр14. План'!I238</f>
        <v>0</v>
      </c>
      <c r="J140" s="99"/>
      <c r="K140" s="99"/>
    </row>
    <row r="141" spans="1:11" s="36" customFormat="1">
      <c r="A141" s="97" t="s">
        <v>144</v>
      </c>
      <c r="B141" s="98" t="s">
        <v>321</v>
      </c>
      <c r="C141" s="97"/>
      <c r="D141" s="15" t="s">
        <v>7</v>
      </c>
      <c r="E141" s="38">
        <f>E145</f>
        <v>74883.951000000001</v>
      </c>
      <c r="F141" s="38">
        <f t="shared" ref="F141:I141" si="22">F145</f>
        <v>0</v>
      </c>
      <c r="G141" s="38">
        <f t="shared" si="22"/>
        <v>0</v>
      </c>
      <c r="H141" s="38">
        <f t="shared" si="22"/>
        <v>74883.951000000001</v>
      </c>
      <c r="I141" s="38">
        <f t="shared" si="22"/>
        <v>0</v>
      </c>
      <c r="J141" s="99"/>
      <c r="K141" s="99"/>
    </row>
    <row r="142" spans="1:11" s="36" customFormat="1">
      <c r="A142" s="97"/>
      <c r="B142" s="98"/>
      <c r="C142" s="97"/>
      <c r="D142" s="15">
        <v>2014</v>
      </c>
      <c r="E142" s="38">
        <f t="shared" ref="E142:I144" si="23">E146</f>
        <v>24961.317000000003</v>
      </c>
      <c r="F142" s="38">
        <f t="shared" si="23"/>
        <v>0</v>
      </c>
      <c r="G142" s="38">
        <f t="shared" si="23"/>
        <v>0</v>
      </c>
      <c r="H142" s="38">
        <f t="shared" si="23"/>
        <v>24961.317000000003</v>
      </c>
      <c r="I142" s="38">
        <f t="shared" si="23"/>
        <v>0</v>
      </c>
      <c r="J142" s="99"/>
      <c r="K142" s="99"/>
    </row>
    <row r="143" spans="1:11" s="36" customFormat="1">
      <c r="A143" s="97"/>
      <c r="B143" s="98"/>
      <c r="C143" s="97"/>
      <c r="D143" s="15">
        <v>2015</v>
      </c>
      <c r="E143" s="38">
        <f t="shared" si="23"/>
        <v>24961.317000000003</v>
      </c>
      <c r="F143" s="38">
        <f t="shared" si="23"/>
        <v>0</v>
      </c>
      <c r="G143" s="38">
        <f t="shared" si="23"/>
        <v>0</v>
      </c>
      <c r="H143" s="38">
        <f t="shared" si="23"/>
        <v>24961.317000000003</v>
      </c>
      <c r="I143" s="38">
        <f t="shared" si="23"/>
        <v>0</v>
      </c>
      <c r="J143" s="99"/>
      <c r="K143" s="99"/>
    </row>
    <row r="144" spans="1:11" s="36" customFormat="1">
      <c r="A144" s="97"/>
      <c r="B144" s="98"/>
      <c r="C144" s="97"/>
      <c r="D144" s="15">
        <v>2016</v>
      </c>
      <c r="E144" s="38">
        <f t="shared" si="23"/>
        <v>24961.317000000003</v>
      </c>
      <c r="F144" s="38">
        <f t="shared" si="23"/>
        <v>0</v>
      </c>
      <c r="G144" s="38">
        <f t="shared" si="23"/>
        <v>0</v>
      </c>
      <c r="H144" s="38">
        <f t="shared" si="23"/>
        <v>24961.317000000003</v>
      </c>
      <c r="I144" s="38">
        <f t="shared" si="23"/>
        <v>0</v>
      </c>
      <c r="J144" s="99"/>
      <c r="K144" s="99"/>
    </row>
    <row r="145" spans="1:11" s="36" customFormat="1" ht="36" customHeight="1">
      <c r="A145" s="97" t="s">
        <v>145</v>
      </c>
      <c r="B145" s="98" t="s">
        <v>146</v>
      </c>
      <c r="C145" s="97"/>
      <c r="D145" s="15" t="s">
        <v>7</v>
      </c>
      <c r="E145" s="38">
        <f>'Пр14. План'!E251</f>
        <v>74883.951000000001</v>
      </c>
      <c r="F145" s="38">
        <f>'Пр14. План'!F251</f>
        <v>0</v>
      </c>
      <c r="G145" s="38">
        <f>'Пр14. План'!G251</f>
        <v>0</v>
      </c>
      <c r="H145" s="38">
        <f>'Пр14. План'!H251</f>
        <v>74883.951000000001</v>
      </c>
      <c r="I145" s="38">
        <f>'Пр14. План'!I251</f>
        <v>0</v>
      </c>
      <c r="J145" s="99" t="s">
        <v>138</v>
      </c>
      <c r="K145" s="99" t="s">
        <v>147</v>
      </c>
    </row>
    <row r="146" spans="1:11" s="36" customFormat="1">
      <c r="A146" s="97"/>
      <c r="B146" s="98"/>
      <c r="C146" s="97"/>
      <c r="D146" s="15">
        <v>2014</v>
      </c>
      <c r="E146" s="38">
        <f>'Пр14. План'!E252</f>
        <v>24961.317000000003</v>
      </c>
      <c r="F146" s="38">
        <f>'Пр14. План'!F252</f>
        <v>0</v>
      </c>
      <c r="G146" s="38">
        <f>'Пр14. План'!G252</f>
        <v>0</v>
      </c>
      <c r="H146" s="38">
        <f>'Пр14. План'!H252</f>
        <v>24961.317000000003</v>
      </c>
      <c r="I146" s="38">
        <f>'Пр14. План'!I252</f>
        <v>0</v>
      </c>
      <c r="J146" s="99"/>
      <c r="K146" s="99"/>
    </row>
    <row r="147" spans="1:11" s="36" customFormat="1">
      <c r="A147" s="97"/>
      <c r="B147" s="98"/>
      <c r="C147" s="97"/>
      <c r="D147" s="15">
        <v>2015</v>
      </c>
      <c r="E147" s="38">
        <f>'Пр14. План'!E253</f>
        <v>24961.317000000003</v>
      </c>
      <c r="F147" s="38">
        <f>'Пр14. План'!F253</f>
        <v>0</v>
      </c>
      <c r="G147" s="38">
        <f>'Пр14. План'!G253</f>
        <v>0</v>
      </c>
      <c r="H147" s="38">
        <f>'Пр14. План'!H253</f>
        <v>24961.317000000003</v>
      </c>
      <c r="I147" s="38">
        <f>'Пр14. План'!I253</f>
        <v>0</v>
      </c>
      <c r="J147" s="99"/>
      <c r="K147" s="99"/>
    </row>
    <row r="148" spans="1:11" s="36" customFormat="1">
      <c r="A148" s="97"/>
      <c r="B148" s="98"/>
      <c r="C148" s="97"/>
      <c r="D148" s="15">
        <v>2016</v>
      </c>
      <c r="E148" s="38">
        <f>'Пр14. План'!E254</f>
        <v>24961.317000000003</v>
      </c>
      <c r="F148" s="38">
        <f>'Пр14. План'!F254</f>
        <v>0</v>
      </c>
      <c r="G148" s="38">
        <f>'Пр14. План'!G254</f>
        <v>0</v>
      </c>
      <c r="H148" s="38">
        <f>'Пр14. План'!H254</f>
        <v>24961.317000000003</v>
      </c>
      <c r="I148" s="38">
        <f>'Пр14. План'!I254</f>
        <v>0</v>
      </c>
      <c r="J148" s="99"/>
      <c r="K148" s="99"/>
    </row>
    <row r="149" spans="1:11" s="36" customFormat="1">
      <c r="A149" s="97" t="s">
        <v>272</v>
      </c>
      <c r="B149" s="98" t="s">
        <v>292</v>
      </c>
      <c r="C149" s="97"/>
      <c r="D149" s="15" t="s">
        <v>7</v>
      </c>
      <c r="E149" s="38">
        <f>E153</f>
        <v>9287.9999999999982</v>
      </c>
      <c r="F149" s="38">
        <f t="shared" ref="F149:I149" si="24">F153</f>
        <v>3756.5999999999995</v>
      </c>
      <c r="G149" s="38">
        <f t="shared" si="24"/>
        <v>5531.4</v>
      </c>
      <c r="H149" s="38">
        <f t="shared" si="24"/>
        <v>0</v>
      </c>
      <c r="I149" s="38">
        <f t="shared" si="24"/>
        <v>0</v>
      </c>
      <c r="J149" s="99"/>
      <c r="K149" s="99"/>
    </row>
    <row r="150" spans="1:11" s="36" customFormat="1">
      <c r="A150" s="97"/>
      <c r="B150" s="98"/>
      <c r="C150" s="97"/>
      <c r="D150" s="15">
        <v>2014</v>
      </c>
      <c r="E150" s="38">
        <f t="shared" ref="E150:I150" si="25">E154</f>
        <v>3095.9999999999995</v>
      </c>
      <c r="F150" s="38">
        <f t="shared" si="25"/>
        <v>1252.1999999999998</v>
      </c>
      <c r="G150" s="38">
        <f t="shared" si="25"/>
        <v>1843.8</v>
      </c>
      <c r="H150" s="38">
        <f t="shared" si="25"/>
        <v>0</v>
      </c>
      <c r="I150" s="38">
        <f t="shared" si="25"/>
        <v>0</v>
      </c>
      <c r="J150" s="99"/>
      <c r="K150" s="99"/>
    </row>
    <row r="151" spans="1:11" s="36" customFormat="1">
      <c r="A151" s="97"/>
      <c r="B151" s="98"/>
      <c r="C151" s="97"/>
      <c r="D151" s="15">
        <v>2015</v>
      </c>
      <c r="E151" s="38">
        <f t="shared" ref="E151:I151" si="26">E155</f>
        <v>3095.9999999999995</v>
      </c>
      <c r="F151" s="38">
        <f t="shared" si="26"/>
        <v>1252.1999999999998</v>
      </c>
      <c r="G151" s="38">
        <f t="shared" si="26"/>
        <v>1843.8</v>
      </c>
      <c r="H151" s="38">
        <f t="shared" si="26"/>
        <v>0</v>
      </c>
      <c r="I151" s="38">
        <f t="shared" si="26"/>
        <v>0</v>
      </c>
      <c r="J151" s="99"/>
      <c r="K151" s="99"/>
    </row>
    <row r="152" spans="1:11" s="36" customFormat="1">
      <c r="A152" s="97"/>
      <c r="B152" s="98"/>
      <c r="C152" s="97"/>
      <c r="D152" s="15">
        <v>2016</v>
      </c>
      <c r="E152" s="38">
        <f t="shared" ref="E152:I152" si="27">E156</f>
        <v>3095.9999999999995</v>
      </c>
      <c r="F152" s="38">
        <f t="shared" si="27"/>
        <v>1252.1999999999998</v>
      </c>
      <c r="G152" s="38">
        <f t="shared" si="27"/>
        <v>1843.8</v>
      </c>
      <c r="H152" s="38">
        <f t="shared" si="27"/>
        <v>0</v>
      </c>
      <c r="I152" s="38">
        <f t="shared" si="27"/>
        <v>0</v>
      </c>
      <c r="J152" s="99"/>
      <c r="K152" s="99"/>
    </row>
    <row r="153" spans="1:11" s="36" customFormat="1" ht="11.25" customHeight="1">
      <c r="A153" s="97" t="s">
        <v>273</v>
      </c>
      <c r="B153" s="120" t="s">
        <v>274</v>
      </c>
      <c r="C153" s="97"/>
      <c r="D153" s="15" t="s">
        <v>7</v>
      </c>
      <c r="E153" s="38">
        <f>'Пр14. План'!E271</f>
        <v>9287.9999999999982</v>
      </c>
      <c r="F153" s="38">
        <f>'Пр14. План'!F271</f>
        <v>3756.5999999999995</v>
      </c>
      <c r="G153" s="38">
        <f>'Пр14. План'!G271</f>
        <v>5531.4</v>
      </c>
      <c r="H153" s="38">
        <f>'Пр14. План'!H271</f>
        <v>0</v>
      </c>
      <c r="I153" s="38">
        <f>'Пр14. План'!I271</f>
        <v>0</v>
      </c>
      <c r="J153" s="99" t="s">
        <v>138</v>
      </c>
      <c r="K153" s="99" t="s">
        <v>336</v>
      </c>
    </row>
    <row r="154" spans="1:11" s="36" customFormat="1">
      <c r="A154" s="97"/>
      <c r="B154" s="121"/>
      <c r="C154" s="97"/>
      <c r="D154" s="15">
        <v>2014</v>
      </c>
      <c r="E154" s="38">
        <f>'Пр14. План'!E272</f>
        <v>3095.9999999999995</v>
      </c>
      <c r="F154" s="38">
        <f>'Пр14. План'!F272</f>
        <v>1252.1999999999998</v>
      </c>
      <c r="G154" s="38">
        <f>'Пр14. План'!G272</f>
        <v>1843.8</v>
      </c>
      <c r="H154" s="38">
        <f>'Пр14. План'!H272</f>
        <v>0</v>
      </c>
      <c r="I154" s="38">
        <f>'Пр14. План'!I272</f>
        <v>0</v>
      </c>
      <c r="J154" s="99"/>
      <c r="K154" s="99"/>
    </row>
    <row r="155" spans="1:11" s="36" customFormat="1">
      <c r="A155" s="97"/>
      <c r="B155" s="121"/>
      <c r="C155" s="97"/>
      <c r="D155" s="15">
        <v>2015</v>
      </c>
      <c r="E155" s="38">
        <f>'Пр14. План'!E273</f>
        <v>3095.9999999999995</v>
      </c>
      <c r="F155" s="38">
        <f>'Пр14. План'!F273</f>
        <v>1252.1999999999998</v>
      </c>
      <c r="G155" s="38">
        <f>'Пр14. План'!G273</f>
        <v>1843.8</v>
      </c>
      <c r="H155" s="38">
        <f>'Пр14. План'!H273</f>
        <v>0</v>
      </c>
      <c r="I155" s="38">
        <f>'Пр14. План'!I273</f>
        <v>0</v>
      </c>
      <c r="J155" s="99"/>
      <c r="K155" s="99"/>
    </row>
    <row r="156" spans="1:11" s="36" customFormat="1">
      <c r="A156" s="97"/>
      <c r="B156" s="121"/>
      <c r="C156" s="97"/>
      <c r="D156" s="15">
        <v>2016</v>
      </c>
      <c r="E156" s="38">
        <f>'Пр14. План'!E274</f>
        <v>3095.9999999999995</v>
      </c>
      <c r="F156" s="38">
        <f>'Пр14. План'!F274</f>
        <v>1252.1999999999998</v>
      </c>
      <c r="G156" s="38">
        <f>'Пр14. План'!G274</f>
        <v>1843.8</v>
      </c>
      <c r="H156" s="38">
        <f>'Пр14. План'!H274</f>
        <v>0</v>
      </c>
      <c r="I156" s="38">
        <f>'Пр14. План'!I274</f>
        <v>0</v>
      </c>
      <c r="J156" s="99"/>
      <c r="K156" s="99"/>
    </row>
    <row r="157" spans="1:11" s="36" customFormat="1" ht="11.25" customHeight="1">
      <c r="A157" s="97" t="s">
        <v>289</v>
      </c>
      <c r="B157" s="122" t="s">
        <v>323</v>
      </c>
      <c r="C157" s="97"/>
      <c r="D157" s="15" t="s">
        <v>7</v>
      </c>
      <c r="E157" s="38">
        <f>E161</f>
        <v>15028.800000000001</v>
      </c>
      <c r="F157" s="38">
        <f t="shared" ref="F157:I157" si="28">F161</f>
        <v>0</v>
      </c>
      <c r="G157" s="38">
        <f t="shared" si="28"/>
        <v>0</v>
      </c>
      <c r="H157" s="38">
        <f t="shared" si="28"/>
        <v>15028.800000000001</v>
      </c>
      <c r="I157" s="38">
        <f t="shared" si="28"/>
        <v>0</v>
      </c>
      <c r="J157" s="99"/>
      <c r="K157" s="99"/>
    </row>
    <row r="158" spans="1:11" s="36" customFormat="1">
      <c r="A158" s="97"/>
      <c r="B158" s="122"/>
      <c r="C158" s="97"/>
      <c r="D158" s="15">
        <v>2014</v>
      </c>
      <c r="E158" s="38">
        <f t="shared" ref="E158:I158" si="29">E162</f>
        <v>5009.6000000000004</v>
      </c>
      <c r="F158" s="38">
        <f t="shared" si="29"/>
        <v>0</v>
      </c>
      <c r="G158" s="38">
        <f t="shared" si="29"/>
        <v>0</v>
      </c>
      <c r="H158" s="38">
        <f t="shared" si="29"/>
        <v>5009.6000000000004</v>
      </c>
      <c r="I158" s="38">
        <f t="shared" si="29"/>
        <v>0</v>
      </c>
      <c r="J158" s="99"/>
      <c r="K158" s="99"/>
    </row>
    <row r="159" spans="1:11" s="36" customFormat="1">
      <c r="A159" s="97"/>
      <c r="B159" s="122"/>
      <c r="C159" s="97"/>
      <c r="D159" s="15">
        <v>2015</v>
      </c>
      <c r="E159" s="38">
        <f t="shared" ref="E159:I159" si="30">E163</f>
        <v>5009.6000000000004</v>
      </c>
      <c r="F159" s="38">
        <f t="shared" si="30"/>
        <v>0</v>
      </c>
      <c r="G159" s="38">
        <f t="shared" si="30"/>
        <v>0</v>
      </c>
      <c r="H159" s="38">
        <f t="shared" si="30"/>
        <v>5009.6000000000004</v>
      </c>
      <c r="I159" s="38">
        <f t="shared" si="30"/>
        <v>0</v>
      </c>
      <c r="J159" s="99"/>
      <c r="K159" s="99"/>
    </row>
    <row r="160" spans="1:11" s="36" customFormat="1">
      <c r="A160" s="97"/>
      <c r="B160" s="122"/>
      <c r="C160" s="97"/>
      <c r="D160" s="15">
        <v>2016</v>
      </c>
      <c r="E160" s="38">
        <f t="shared" ref="E160:I160" si="31">E164</f>
        <v>5009.6000000000004</v>
      </c>
      <c r="F160" s="38">
        <f t="shared" si="31"/>
        <v>0</v>
      </c>
      <c r="G160" s="38">
        <f t="shared" si="31"/>
        <v>0</v>
      </c>
      <c r="H160" s="38">
        <f t="shared" si="31"/>
        <v>5009.6000000000004</v>
      </c>
      <c r="I160" s="38">
        <f t="shared" si="31"/>
        <v>0</v>
      </c>
      <c r="J160" s="99"/>
      <c r="K160" s="99"/>
    </row>
    <row r="161" spans="1:11" s="36" customFormat="1" ht="11.25" customHeight="1">
      <c r="A161" s="97" t="s">
        <v>290</v>
      </c>
      <c r="B161" s="122" t="s">
        <v>291</v>
      </c>
      <c r="C161" s="97"/>
      <c r="D161" s="15" t="s">
        <v>7</v>
      </c>
      <c r="E161" s="38">
        <f>'Пр14. План'!E307</f>
        <v>15028.800000000001</v>
      </c>
      <c r="F161" s="38">
        <f>'Пр14. План'!F307</f>
        <v>0</v>
      </c>
      <c r="G161" s="38">
        <f>'Пр14. План'!G307</f>
        <v>0</v>
      </c>
      <c r="H161" s="38">
        <f>'Пр14. План'!H307</f>
        <v>15028.800000000001</v>
      </c>
      <c r="I161" s="38">
        <f>'Пр14. План'!I307</f>
        <v>0</v>
      </c>
      <c r="J161" s="99" t="s">
        <v>137</v>
      </c>
      <c r="K161" s="123" t="s">
        <v>265</v>
      </c>
    </row>
    <row r="162" spans="1:11" s="36" customFormat="1">
      <c r="A162" s="97"/>
      <c r="B162" s="122"/>
      <c r="C162" s="97"/>
      <c r="D162" s="15">
        <v>2014</v>
      </c>
      <c r="E162" s="38">
        <f>'Пр14. План'!E308</f>
        <v>5009.6000000000004</v>
      </c>
      <c r="F162" s="38">
        <f>'Пр14. План'!F308</f>
        <v>0</v>
      </c>
      <c r="G162" s="38">
        <f>'Пр14. План'!G308</f>
        <v>0</v>
      </c>
      <c r="H162" s="38">
        <f>'Пр14. План'!H308</f>
        <v>5009.6000000000004</v>
      </c>
      <c r="I162" s="38">
        <f>'Пр14. План'!I308</f>
        <v>0</v>
      </c>
      <c r="J162" s="99"/>
      <c r="K162" s="123"/>
    </row>
    <row r="163" spans="1:11" s="36" customFormat="1">
      <c r="A163" s="97"/>
      <c r="B163" s="122"/>
      <c r="C163" s="97"/>
      <c r="D163" s="15">
        <v>2015</v>
      </c>
      <c r="E163" s="38">
        <f>'Пр14. План'!E309</f>
        <v>5009.6000000000004</v>
      </c>
      <c r="F163" s="38">
        <f>'Пр14. План'!F309</f>
        <v>0</v>
      </c>
      <c r="G163" s="38">
        <f>'Пр14. План'!G309</f>
        <v>0</v>
      </c>
      <c r="H163" s="38">
        <f>'Пр14. План'!H309</f>
        <v>5009.6000000000004</v>
      </c>
      <c r="I163" s="38">
        <f>'Пр14. План'!I309</f>
        <v>0</v>
      </c>
      <c r="J163" s="99"/>
      <c r="K163" s="123"/>
    </row>
    <row r="164" spans="1:11" s="36" customFormat="1">
      <c r="A164" s="97"/>
      <c r="B164" s="122"/>
      <c r="C164" s="97"/>
      <c r="D164" s="15">
        <v>2016</v>
      </c>
      <c r="E164" s="38">
        <f>'Пр14. План'!E310</f>
        <v>5009.6000000000004</v>
      </c>
      <c r="F164" s="38">
        <f>'Пр14. План'!F310</f>
        <v>0</v>
      </c>
      <c r="G164" s="38">
        <f>'Пр14. План'!G310</f>
        <v>0</v>
      </c>
      <c r="H164" s="38">
        <f>'Пр14. План'!H310</f>
        <v>5009.6000000000004</v>
      </c>
      <c r="I164" s="38">
        <f>'Пр14. План'!I310</f>
        <v>0</v>
      </c>
      <c r="J164" s="99"/>
      <c r="K164" s="123"/>
    </row>
  </sheetData>
  <mergeCells count="207">
    <mergeCell ref="A157:A160"/>
    <mergeCell ref="B157:B160"/>
    <mergeCell ref="C157:C160"/>
    <mergeCell ref="J157:J160"/>
    <mergeCell ref="K157:K160"/>
    <mergeCell ref="A161:A164"/>
    <mergeCell ref="B161:B164"/>
    <mergeCell ref="C161:C164"/>
    <mergeCell ref="J161:J164"/>
    <mergeCell ref="K161:K164"/>
    <mergeCell ref="A149:A152"/>
    <mergeCell ref="B149:B152"/>
    <mergeCell ref="C149:C152"/>
    <mergeCell ref="J149:J152"/>
    <mergeCell ref="K149:K152"/>
    <mergeCell ref="A153:A156"/>
    <mergeCell ref="B153:B156"/>
    <mergeCell ref="C153:C156"/>
    <mergeCell ref="J153:J156"/>
    <mergeCell ref="K153:K156"/>
    <mergeCell ref="J141:J144"/>
    <mergeCell ref="K141:K144"/>
    <mergeCell ref="J145:J148"/>
    <mergeCell ref="K145:K148"/>
    <mergeCell ref="A141:A144"/>
    <mergeCell ref="B141:B144"/>
    <mergeCell ref="C141:C144"/>
    <mergeCell ref="A145:A148"/>
    <mergeCell ref="B145:B148"/>
    <mergeCell ref="C145:C148"/>
    <mergeCell ref="A137:A140"/>
    <mergeCell ref="B137:B140"/>
    <mergeCell ref="C137:C140"/>
    <mergeCell ref="J129:J132"/>
    <mergeCell ref="K129:K132"/>
    <mergeCell ref="J133:J136"/>
    <mergeCell ref="J137:J140"/>
    <mergeCell ref="K133:K136"/>
    <mergeCell ref="K137:K140"/>
    <mergeCell ref="A129:A132"/>
    <mergeCell ref="B129:B132"/>
    <mergeCell ref="C129:C132"/>
    <mergeCell ref="A133:A136"/>
    <mergeCell ref="B133:B136"/>
    <mergeCell ref="C133:C136"/>
    <mergeCell ref="A125:A128"/>
    <mergeCell ref="B125:B128"/>
    <mergeCell ref="C125:C128"/>
    <mergeCell ref="J117:J120"/>
    <mergeCell ref="K117:K120"/>
    <mergeCell ref="J121:J124"/>
    <mergeCell ref="K121:K124"/>
    <mergeCell ref="J125:J128"/>
    <mergeCell ref="K125:K128"/>
    <mergeCell ref="A117:A120"/>
    <mergeCell ref="B117:B120"/>
    <mergeCell ref="C117:C120"/>
    <mergeCell ref="A121:A124"/>
    <mergeCell ref="B121:B124"/>
    <mergeCell ref="C121:C124"/>
    <mergeCell ref="A113:A116"/>
    <mergeCell ref="B113:B116"/>
    <mergeCell ref="C113:C116"/>
    <mergeCell ref="J109:J112"/>
    <mergeCell ref="J113:J116"/>
    <mergeCell ref="J101:J104"/>
    <mergeCell ref="K101:K104"/>
    <mergeCell ref="J105:J108"/>
    <mergeCell ref="K105:K108"/>
    <mergeCell ref="A109:A112"/>
    <mergeCell ref="B109:B112"/>
    <mergeCell ref="C109:C112"/>
    <mergeCell ref="K109:K112"/>
    <mergeCell ref="A101:A104"/>
    <mergeCell ref="B101:B104"/>
    <mergeCell ref="C101:C104"/>
    <mergeCell ref="A105:A108"/>
    <mergeCell ref="B105:B108"/>
    <mergeCell ref="C105:C108"/>
    <mergeCell ref="K113:K116"/>
    <mergeCell ref="J89:J92"/>
    <mergeCell ref="K89:K92"/>
    <mergeCell ref="J93:J96"/>
    <mergeCell ref="K93:K96"/>
    <mergeCell ref="A97:A100"/>
    <mergeCell ref="B97:B100"/>
    <mergeCell ref="C97:C100"/>
    <mergeCell ref="J97:J100"/>
    <mergeCell ref="K97:K100"/>
    <mergeCell ref="A89:A92"/>
    <mergeCell ref="B89:B92"/>
    <mergeCell ref="C89:C92"/>
    <mergeCell ref="A93:A96"/>
    <mergeCell ref="B93:B96"/>
    <mergeCell ref="C93:C96"/>
    <mergeCell ref="K73:K76"/>
    <mergeCell ref="K77:K80"/>
    <mergeCell ref="K81:K84"/>
    <mergeCell ref="A85:A88"/>
    <mergeCell ref="B85:B88"/>
    <mergeCell ref="C85:C88"/>
    <mergeCell ref="J85:J88"/>
    <mergeCell ref="K85:K88"/>
    <mergeCell ref="A81:A84"/>
    <mergeCell ref="B81:B84"/>
    <mergeCell ref="C81:C84"/>
    <mergeCell ref="J73:J76"/>
    <mergeCell ref="J77:J80"/>
    <mergeCell ref="J81:J84"/>
    <mergeCell ref="A73:A76"/>
    <mergeCell ref="B73:B76"/>
    <mergeCell ref="C73:C76"/>
    <mergeCell ref="A77:A80"/>
    <mergeCell ref="B77:B80"/>
    <mergeCell ref="C77:C80"/>
    <mergeCell ref="J49:J52"/>
    <mergeCell ref="J53:J56"/>
    <mergeCell ref="K49:K52"/>
    <mergeCell ref="K53:K56"/>
    <mergeCell ref="A49:A52"/>
    <mergeCell ref="B49:B52"/>
    <mergeCell ref="A53:A56"/>
    <mergeCell ref="B53:B56"/>
    <mergeCell ref="C49:C52"/>
    <mergeCell ref="C53:C56"/>
    <mergeCell ref="A13:A16"/>
    <mergeCell ref="K37:K40"/>
    <mergeCell ref="A41:A44"/>
    <mergeCell ref="B41:B44"/>
    <mergeCell ref="A45:A48"/>
    <mergeCell ref="B45:B48"/>
    <mergeCell ref="C41:C44"/>
    <mergeCell ref="C45:C48"/>
    <mergeCell ref="J41:J44"/>
    <mergeCell ref="K41:K44"/>
    <mergeCell ref="J45:J48"/>
    <mergeCell ref="K45:K48"/>
    <mergeCell ref="A37:A40"/>
    <mergeCell ref="B37:B40"/>
    <mergeCell ref="J3:J4"/>
    <mergeCell ref="C33:C36"/>
    <mergeCell ref="C37:C40"/>
    <mergeCell ref="J33:J36"/>
    <mergeCell ref="J37:J40"/>
    <mergeCell ref="C5:C8"/>
    <mergeCell ref="J5:J8"/>
    <mergeCell ref="K5:K8"/>
    <mergeCell ref="A33:A36"/>
    <mergeCell ref="B33:B36"/>
    <mergeCell ref="K33:K36"/>
    <mergeCell ref="K21:K24"/>
    <mergeCell ref="A29:A32"/>
    <mergeCell ref="B29:B32"/>
    <mergeCell ref="C29:C32"/>
    <mergeCell ref="J29:J32"/>
    <mergeCell ref="K29:K32"/>
    <mergeCell ref="K25:K28"/>
    <mergeCell ref="K9:K12"/>
    <mergeCell ref="J9:J12"/>
    <mergeCell ref="A17:A20"/>
    <mergeCell ref="B17:B20"/>
    <mergeCell ref="C17:C20"/>
    <mergeCell ref="K17:K20"/>
    <mergeCell ref="A1:K1"/>
    <mergeCell ref="A5:A8"/>
    <mergeCell ref="B5:B8"/>
    <mergeCell ref="A25:A28"/>
    <mergeCell ref="B25:B28"/>
    <mergeCell ref="C25:C28"/>
    <mergeCell ref="J25:J28"/>
    <mergeCell ref="J17:J20"/>
    <mergeCell ref="J21:J24"/>
    <mergeCell ref="A9:A12"/>
    <mergeCell ref="B9:B12"/>
    <mergeCell ref="C9:C12"/>
    <mergeCell ref="A21:A24"/>
    <mergeCell ref="B21:B24"/>
    <mergeCell ref="C21:C24"/>
    <mergeCell ref="B13:B16"/>
    <mergeCell ref="C13:C16"/>
    <mergeCell ref="K13:K16"/>
    <mergeCell ref="J13:J16"/>
    <mergeCell ref="K3:K4"/>
    <mergeCell ref="A3:A4"/>
    <mergeCell ref="B3:B4"/>
    <mergeCell ref="C3:C4"/>
    <mergeCell ref="D3:I3"/>
    <mergeCell ref="A57:A60"/>
    <mergeCell ref="A61:A64"/>
    <mergeCell ref="B57:B60"/>
    <mergeCell ref="B61:B64"/>
    <mergeCell ref="C57:C60"/>
    <mergeCell ref="C61:C64"/>
    <mergeCell ref="J57:J60"/>
    <mergeCell ref="J61:J64"/>
    <mergeCell ref="K57:K60"/>
    <mergeCell ref="K61:K64"/>
    <mergeCell ref="A65:A68"/>
    <mergeCell ref="A69:A72"/>
    <mergeCell ref="B65:B68"/>
    <mergeCell ref="B69:B72"/>
    <mergeCell ref="C65:C68"/>
    <mergeCell ref="C69:C72"/>
    <mergeCell ref="J65:J68"/>
    <mergeCell ref="K65:K68"/>
    <mergeCell ref="J69:J72"/>
    <mergeCell ref="K69:K72"/>
  </mergeCells>
  <pageMargins left="0.70866141732283472" right="0.70866141732283472" top="0.74803149606299213" bottom="0.74803149606299213" header="0.31496062992125984" footer="0.31496062992125984"/>
  <pageSetup paperSize="9" scale="61" fitToHeight="2" orientation="portrait" r:id="rId1"/>
  <rowBreaks count="2" manualBreakCount="2">
    <brk id="32" max="16383" man="1"/>
    <brk id="108" max="16383" man="1"/>
  </rowBreaks>
</worksheet>
</file>

<file path=xl/worksheets/sheet5.xml><?xml version="1.0" encoding="utf-8"?>
<worksheet xmlns="http://schemas.openxmlformats.org/spreadsheetml/2006/main" xmlns:r="http://schemas.openxmlformats.org/officeDocument/2006/relationships">
  <sheetPr>
    <pageSetUpPr fitToPage="1"/>
  </sheetPr>
  <dimension ref="A1:O310"/>
  <sheetViews>
    <sheetView tabSelected="1" view="pageBreakPreview" topLeftCell="E297" zoomScaleNormal="80" zoomScaleSheetLayoutView="100" workbookViewId="0">
      <selection sqref="A1:O310"/>
    </sheetView>
  </sheetViews>
  <sheetFormatPr defaultRowHeight="15"/>
  <cols>
    <col min="1" max="1" width="6.5703125" style="5" customWidth="1"/>
    <col min="2" max="2" width="35.42578125" style="6" customWidth="1"/>
    <col min="3" max="3" width="9.140625" style="6"/>
    <col min="4" max="4" width="8.85546875" style="7" customWidth="1"/>
    <col min="5" max="9" width="10.140625" style="7" customWidth="1"/>
    <col min="10" max="14" width="15.7109375" style="7" customWidth="1"/>
    <col min="15" max="15" width="15.28515625" style="7" customWidth="1"/>
    <col min="16" max="16384" width="9.140625" style="6"/>
  </cols>
  <sheetData>
    <row r="1" spans="1:15" ht="48" customHeight="1">
      <c r="K1" s="139" t="s">
        <v>247</v>
      </c>
      <c r="L1" s="139"/>
      <c r="M1" s="139"/>
      <c r="N1" s="139"/>
      <c r="O1" s="139"/>
    </row>
    <row r="2" spans="1:15" ht="23.25" customHeight="1">
      <c r="K2" s="152" t="s">
        <v>365</v>
      </c>
      <c r="L2" s="153"/>
      <c r="M2" s="153"/>
      <c r="N2" s="153"/>
      <c r="O2" s="153"/>
    </row>
    <row r="3" spans="1:15">
      <c r="A3" s="137" t="s">
        <v>58</v>
      </c>
      <c r="B3" s="138"/>
      <c r="C3" s="138"/>
      <c r="D3" s="138"/>
      <c r="E3" s="138"/>
      <c r="F3" s="138"/>
      <c r="G3" s="138"/>
      <c r="H3" s="138"/>
      <c r="I3" s="138"/>
      <c r="J3" s="138"/>
      <c r="K3" s="138"/>
      <c r="L3" s="138"/>
      <c r="M3" s="138"/>
      <c r="N3" s="138"/>
      <c r="O3" s="138"/>
    </row>
    <row r="5" spans="1:15" ht="21.75" customHeight="1">
      <c r="A5" s="112" t="s">
        <v>0</v>
      </c>
      <c r="B5" s="142" t="s">
        <v>57</v>
      </c>
      <c r="C5" s="113" t="s">
        <v>16</v>
      </c>
      <c r="D5" s="113" t="s">
        <v>1</v>
      </c>
      <c r="E5" s="113"/>
      <c r="F5" s="113"/>
      <c r="G5" s="113"/>
      <c r="H5" s="113"/>
      <c r="I5" s="113"/>
      <c r="J5" s="140" t="s">
        <v>31</v>
      </c>
      <c r="K5" s="141"/>
      <c r="L5" s="141"/>
      <c r="M5" s="141"/>
      <c r="N5" s="141"/>
      <c r="O5" s="113" t="s">
        <v>30</v>
      </c>
    </row>
    <row r="6" spans="1:15" ht="39.75" customHeight="1">
      <c r="A6" s="112"/>
      <c r="B6" s="142"/>
      <c r="C6" s="113"/>
      <c r="D6" s="55" t="s">
        <v>32</v>
      </c>
      <c r="E6" s="55" t="s">
        <v>7</v>
      </c>
      <c r="F6" s="55" t="s">
        <v>3</v>
      </c>
      <c r="G6" s="55" t="s">
        <v>4</v>
      </c>
      <c r="H6" s="55" t="s">
        <v>5</v>
      </c>
      <c r="I6" s="55" t="s">
        <v>6</v>
      </c>
      <c r="J6" s="55" t="s">
        <v>10</v>
      </c>
      <c r="K6" s="55" t="s">
        <v>11</v>
      </c>
      <c r="L6" s="55" t="s">
        <v>100</v>
      </c>
      <c r="M6" s="55" t="s">
        <v>101</v>
      </c>
      <c r="N6" s="55" t="s">
        <v>102</v>
      </c>
      <c r="O6" s="113"/>
    </row>
    <row r="7" spans="1:15" ht="12.75" customHeight="1">
      <c r="A7" s="97"/>
      <c r="B7" s="143" t="s">
        <v>59</v>
      </c>
      <c r="C7" s="109"/>
      <c r="D7" s="15" t="s">
        <v>7</v>
      </c>
      <c r="E7" s="28">
        <f t="shared" ref="E7:I10" si="0">E11+E43+E107+E139+E155+E215+E231</f>
        <v>163037.02600000001</v>
      </c>
      <c r="F7" s="28">
        <f t="shared" si="0"/>
        <v>3767.9999999999995</v>
      </c>
      <c r="G7" s="28">
        <f t="shared" si="0"/>
        <v>5531.4</v>
      </c>
      <c r="H7" s="28">
        <f t="shared" si="0"/>
        <v>153737.62600000002</v>
      </c>
      <c r="I7" s="28">
        <f t="shared" si="0"/>
        <v>0</v>
      </c>
      <c r="J7" s="99"/>
      <c r="K7" s="99"/>
      <c r="L7" s="99"/>
      <c r="M7" s="99"/>
      <c r="N7" s="99"/>
      <c r="O7" s="109"/>
    </row>
    <row r="8" spans="1:15" ht="12.75" customHeight="1">
      <c r="A8" s="97"/>
      <c r="B8" s="143"/>
      <c r="C8" s="109"/>
      <c r="D8" s="15">
        <v>2014</v>
      </c>
      <c r="E8" s="28">
        <f t="shared" si="0"/>
        <v>52146.862000000008</v>
      </c>
      <c r="F8" s="28">
        <f t="shared" si="0"/>
        <v>1263.5999999999999</v>
      </c>
      <c r="G8" s="28">
        <f t="shared" si="0"/>
        <v>1843.8</v>
      </c>
      <c r="H8" s="28">
        <f t="shared" si="0"/>
        <v>49039.462000000007</v>
      </c>
      <c r="I8" s="28">
        <f t="shared" si="0"/>
        <v>0</v>
      </c>
      <c r="J8" s="99"/>
      <c r="K8" s="99"/>
      <c r="L8" s="99"/>
      <c r="M8" s="99"/>
      <c r="N8" s="99"/>
      <c r="O8" s="109"/>
    </row>
    <row r="9" spans="1:15" ht="12.75" customHeight="1">
      <c r="A9" s="97"/>
      <c r="B9" s="143"/>
      <c r="C9" s="109"/>
      <c r="D9" s="15">
        <v>2015</v>
      </c>
      <c r="E9" s="28">
        <f t="shared" si="0"/>
        <v>52517.582000000002</v>
      </c>
      <c r="F9" s="28">
        <f t="shared" si="0"/>
        <v>1252.1999999999998</v>
      </c>
      <c r="G9" s="28">
        <f t="shared" si="0"/>
        <v>1843.8</v>
      </c>
      <c r="H9" s="28">
        <f t="shared" si="0"/>
        <v>49421.582000000002</v>
      </c>
      <c r="I9" s="28">
        <f t="shared" si="0"/>
        <v>0</v>
      </c>
      <c r="J9" s="99"/>
      <c r="K9" s="99"/>
      <c r="L9" s="99"/>
      <c r="M9" s="99"/>
      <c r="N9" s="99"/>
      <c r="O9" s="109"/>
    </row>
    <row r="10" spans="1:15" ht="12.75" customHeight="1">
      <c r="A10" s="97"/>
      <c r="B10" s="143"/>
      <c r="C10" s="109"/>
      <c r="D10" s="15">
        <v>2016</v>
      </c>
      <c r="E10" s="28">
        <f t="shared" si="0"/>
        <v>58372.582000000009</v>
      </c>
      <c r="F10" s="28">
        <f t="shared" si="0"/>
        <v>1252.1999999999998</v>
      </c>
      <c r="G10" s="28">
        <f t="shared" si="0"/>
        <v>1843.8</v>
      </c>
      <c r="H10" s="28">
        <f t="shared" si="0"/>
        <v>55276.582000000009</v>
      </c>
      <c r="I10" s="28">
        <f t="shared" si="0"/>
        <v>0</v>
      </c>
      <c r="J10" s="99"/>
      <c r="K10" s="99"/>
      <c r="L10" s="99"/>
      <c r="M10" s="99"/>
      <c r="N10" s="99"/>
      <c r="O10" s="109"/>
    </row>
    <row r="11" spans="1:15" ht="39" customHeight="1">
      <c r="A11" s="97" t="s">
        <v>13</v>
      </c>
      <c r="B11" s="115" t="s">
        <v>164</v>
      </c>
      <c r="C11" s="109"/>
      <c r="D11" s="15" t="s">
        <v>7</v>
      </c>
      <c r="E11" s="28">
        <f>E15+E31</f>
        <v>1210</v>
      </c>
      <c r="F11" s="28">
        <f t="shared" ref="F11:I11" si="1">F15+F31</f>
        <v>0</v>
      </c>
      <c r="G11" s="28">
        <f t="shared" si="1"/>
        <v>0</v>
      </c>
      <c r="H11" s="28">
        <f t="shared" si="1"/>
        <v>1210</v>
      </c>
      <c r="I11" s="28">
        <f t="shared" si="1"/>
        <v>0</v>
      </c>
      <c r="J11" s="99"/>
      <c r="K11" s="99"/>
      <c r="L11" s="99"/>
      <c r="M11" s="99"/>
      <c r="N11" s="99"/>
      <c r="O11" s="109"/>
    </row>
    <row r="12" spans="1:15" ht="12.75" customHeight="1">
      <c r="A12" s="97"/>
      <c r="B12" s="115"/>
      <c r="C12" s="109"/>
      <c r="D12" s="15">
        <v>2014</v>
      </c>
      <c r="E12" s="28">
        <f t="shared" ref="E12:I14" si="2">E16+E32</f>
        <v>480</v>
      </c>
      <c r="F12" s="28">
        <f t="shared" si="2"/>
        <v>0</v>
      </c>
      <c r="G12" s="28">
        <f t="shared" si="2"/>
        <v>0</v>
      </c>
      <c r="H12" s="28">
        <f t="shared" si="2"/>
        <v>480</v>
      </c>
      <c r="I12" s="28">
        <f t="shared" si="2"/>
        <v>0</v>
      </c>
      <c r="J12" s="99"/>
      <c r="K12" s="99"/>
      <c r="L12" s="99"/>
      <c r="M12" s="99"/>
      <c r="N12" s="99"/>
      <c r="O12" s="109"/>
    </row>
    <row r="13" spans="1:15" ht="12.75" customHeight="1">
      <c r="A13" s="97"/>
      <c r="B13" s="115"/>
      <c r="C13" s="109"/>
      <c r="D13" s="15">
        <v>2015</v>
      </c>
      <c r="E13" s="28">
        <f t="shared" si="2"/>
        <v>440</v>
      </c>
      <c r="F13" s="28">
        <f t="shared" si="2"/>
        <v>0</v>
      </c>
      <c r="G13" s="28">
        <f t="shared" si="2"/>
        <v>0</v>
      </c>
      <c r="H13" s="28">
        <f t="shared" si="2"/>
        <v>440</v>
      </c>
      <c r="I13" s="28">
        <f t="shared" si="2"/>
        <v>0</v>
      </c>
      <c r="J13" s="99"/>
      <c r="K13" s="99"/>
      <c r="L13" s="99"/>
      <c r="M13" s="99"/>
      <c r="N13" s="99"/>
      <c r="O13" s="109"/>
    </row>
    <row r="14" spans="1:15" ht="12.75" customHeight="1">
      <c r="A14" s="97"/>
      <c r="B14" s="115"/>
      <c r="C14" s="109"/>
      <c r="D14" s="15">
        <v>2016</v>
      </c>
      <c r="E14" s="28">
        <f t="shared" si="2"/>
        <v>290</v>
      </c>
      <c r="F14" s="28">
        <f t="shared" si="2"/>
        <v>0</v>
      </c>
      <c r="G14" s="28">
        <f t="shared" si="2"/>
        <v>0</v>
      </c>
      <c r="H14" s="28">
        <f t="shared" si="2"/>
        <v>290</v>
      </c>
      <c r="I14" s="28">
        <f t="shared" si="2"/>
        <v>0</v>
      </c>
      <c r="J14" s="99"/>
      <c r="K14" s="99"/>
      <c r="L14" s="99"/>
      <c r="M14" s="99"/>
      <c r="N14" s="99"/>
      <c r="O14" s="109"/>
    </row>
    <row r="15" spans="1:15" ht="65.25" customHeight="1">
      <c r="A15" s="97" t="s">
        <v>8</v>
      </c>
      <c r="B15" s="98" t="s">
        <v>165</v>
      </c>
      <c r="C15" s="97"/>
      <c r="D15" s="15" t="s">
        <v>7</v>
      </c>
      <c r="E15" s="28">
        <f>E19</f>
        <v>1070</v>
      </c>
      <c r="F15" s="28">
        <f t="shared" ref="F15:I15" si="3">F19</f>
        <v>0</v>
      </c>
      <c r="G15" s="28">
        <f t="shared" si="3"/>
        <v>0</v>
      </c>
      <c r="H15" s="28">
        <f t="shared" si="3"/>
        <v>1070</v>
      </c>
      <c r="I15" s="28">
        <f t="shared" si="3"/>
        <v>0</v>
      </c>
      <c r="J15" s="99"/>
      <c r="K15" s="99"/>
      <c r="L15" s="99"/>
      <c r="M15" s="99"/>
      <c r="N15" s="99"/>
      <c r="O15" s="109"/>
    </row>
    <row r="16" spans="1:15" ht="12.75" customHeight="1">
      <c r="A16" s="97"/>
      <c r="B16" s="98"/>
      <c r="C16" s="97"/>
      <c r="D16" s="15">
        <v>2014</v>
      </c>
      <c r="E16" s="28">
        <f t="shared" ref="E16:I18" si="4">E20</f>
        <v>340</v>
      </c>
      <c r="F16" s="28">
        <f t="shared" si="4"/>
        <v>0</v>
      </c>
      <c r="G16" s="28">
        <f t="shared" si="4"/>
        <v>0</v>
      </c>
      <c r="H16" s="28">
        <f t="shared" si="4"/>
        <v>340</v>
      </c>
      <c r="I16" s="28">
        <f t="shared" si="4"/>
        <v>0</v>
      </c>
      <c r="J16" s="99"/>
      <c r="K16" s="99"/>
      <c r="L16" s="99"/>
      <c r="M16" s="99"/>
      <c r="N16" s="99"/>
      <c r="O16" s="109"/>
    </row>
    <row r="17" spans="1:15" ht="12.75" customHeight="1">
      <c r="A17" s="97"/>
      <c r="B17" s="98"/>
      <c r="C17" s="97"/>
      <c r="D17" s="15">
        <v>2015</v>
      </c>
      <c r="E17" s="28">
        <f t="shared" si="4"/>
        <v>440</v>
      </c>
      <c r="F17" s="28">
        <f t="shared" si="4"/>
        <v>0</v>
      </c>
      <c r="G17" s="28">
        <f t="shared" si="4"/>
        <v>0</v>
      </c>
      <c r="H17" s="28">
        <f t="shared" si="4"/>
        <v>440</v>
      </c>
      <c r="I17" s="28">
        <f t="shared" si="4"/>
        <v>0</v>
      </c>
      <c r="J17" s="99"/>
      <c r="K17" s="99"/>
      <c r="L17" s="99"/>
      <c r="M17" s="99"/>
      <c r="N17" s="99"/>
      <c r="O17" s="109"/>
    </row>
    <row r="18" spans="1:15" ht="12.75" customHeight="1">
      <c r="A18" s="97"/>
      <c r="B18" s="98"/>
      <c r="C18" s="97"/>
      <c r="D18" s="15">
        <v>2016</v>
      </c>
      <c r="E18" s="28">
        <f t="shared" si="4"/>
        <v>290</v>
      </c>
      <c r="F18" s="28">
        <f t="shared" si="4"/>
        <v>0</v>
      </c>
      <c r="G18" s="28">
        <f t="shared" si="4"/>
        <v>0</v>
      </c>
      <c r="H18" s="28">
        <f t="shared" si="4"/>
        <v>290</v>
      </c>
      <c r="I18" s="28">
        <f t="shared" si="4"/>
        <v>0</v>
      </c>
      <c r="J18" s="99"/>
      <c r="K18" s="99"/>
      <c r="L18" s="99"/>
      <c r="M18" s="99"/>
      <c r="N18" s="99"/>
      <c r="O18" s="109"/>
    </row>
    <row r="19" spans="1:15" ht="13.5" customHeight="1">
      <c r="A19" s="97" t="s">
        <v>23</v>
      </c>
      <c r="B19" s="98" t="s">
        <v>166</v>
      </c>
      <c r="C19" s="97"/>
      <c r="D19" s="15" t="s">
        <v>7</v>
      </c>
      <c r="E19" s="28">
        <f>E23+E27</f>
        <v>1070</v>
      </c>
      <c r="F19" s="28">
        <f t="shared" ref="F19:I19" si="5">F23+F27</f>
        <v>0</v>
      </c>
      <c r="G19" s="28">
        <f t="shared" si="5"/>
        <v>0</v>
      </c>
      <c r="H19" s="28">
        <f t="shared" si="5"/>
        <v>1070</v>
      </c>
      <c r="I19" s="28">
        <f t="shared" si="5"/>
        <v>0</v>
      </c>
      <c r="J19" s="109" t="s">
        <v>167</v>
      </c>
      <c r="K19" s="109"/>
      <c r="L19" s="109"/>
      <c r="M19" s="109"/>
      <c r="N19" s="109"/>
      <c r="O19" s="109"/>
    </row>
    <row r="20" spans="1:15" ht="13.5" customHeight="1">
      <c r="A20" s="97"/>
      <c r="B20" s="98"/>
      <c r="C20" s="97"/>
      <c r="D20" s="15">
        <v>2014</v>
      </c>
      <c r="E20" s="28">
        <f t="shared" ref="E20:I22" si="6">E24+E28</f>
        <v>340</v>
      </c>
      <c r="F20" s="28">
        <f t="shared" si="6"/>
        <v>0</v>
      </c>
      <c r="G20" s="28">
        <f t="shared" si="6"/>
        <v>0</v>
      </c>
      <c r="H20" s="28">
        <f t="shared" si="6"/>
        <v>340</v>
      </c>
      <c r="I20" s="28">
        <f t="shared" si="6"/>
        <v>0</v>
      </c>
      <c r="J20" s="109"/>
      <c r="K20" s="109"/>
      <c r="L20" s="109"/>
      <c r="M20" s="109"/>
      <c r="N20" s="109"/>
      <c r="O20" s="109"/>
    </row>
    <row r="21" spans="1:15" ht="13.5" customHeight="1">
      <c r="A21" s="97"/>
      <c r="B21" s="98"/>
      <c r="C21" s="97"/>
      <c r="D21" s="15">
        <v>2015</v>
      </c>
      <c r="E21" s="28">
        <f t="shared" si="6"/>
        <v>440</v>
      </c>
      <c r="F21" s="28">
        <f t="shared" si="6"/>
        <v>0</v>
      </c>
      <c r="G21" s="28">
        <f t="shared" si="6"/>
        <v>0</v>
      </c>
      <c r="H21" s="28">
        <f t="shared" si="6"/>
        <v>440</v>
      </c>
      <c r="I21" s="28">
        <f t="shared" si="6"/>
        <v>0</v>
      </c>
      <c r="J21" s="109"/>
      <c r="K21" s="109"/>
      <c r="L21" s="109"/>
      <c r="M21" s="109"/>
      <c r="N21" s="109"/>
      <c r="O21" s="109"/>
    </row>
    <row r="22" spans="1:15" ht="13.5" customHeight="1">
      <c r="A22" s="97"/>
      <c r="B22" s="98"/>
      <c r="C22" s="97"/>
      <c r="D22" s="15">
        <v>2016</v>
      </c>
      <c r="E22" s="28">
        <f t="shared" si="6"/>
        <v>290</v>
      </c>
      <c r="F22" s="28">
        <f t="shared" si="6"/>
        <v>0</v>
      </c>
      <c r="G22" s="28">
        <f t="shared" si="6"/>
        <v>0</v>
      </c>
      <c r="H22" s="28">
        <f t="shared" si="6"/>
        <v>290</v>
      </c>
      <c r="I22" s="28">
        <f t="shared" si="6"/>
        <v>0</v>
      </c>
      <c r="J22" s="109"/>
      <c r="K22" s="109"/>
      <c r="L22" s="109"/>
      <c r="M22" s="109"/>
      <c r="N22" s="109"/>
      <c r="O22" s="109"/>
    </row>
    <row r="23" spans="1:15" ht="116.25" customHeight="1">
      <c r="A23" s="97" t="s">
        <v>26</v>
      </c>
      <c r="B23" s="98" t="s">
        <v>168</v>
      </c>
      <c r="C23" s="97"/>
      <c r="D23" s="15" t="s">
        <v>7</v>
      </c>
      <c r="E23" s="28">
        <f t="shared" ref="E23:H23" si="7">E24+E25+E26</f>
        <v>470</v>
      </c>
      <c r="F23" s="28">
        <f t="shared" si="7"/>
        <v>0</v>
      </c>
      <c r="G23" s="28">
        <f t="shared" si="7"/>
        <v>0</v>
      </c>
      <c r="H23" s="28">
        <f t="shared" si="7"/>
        <v>470</v>
      </c>
      <c r="I23" s="28">
        <f>I24+I25+I26</f>
        <v>0</v>
      </c>
      <c r="J23" s="15" t="s">
        <v>169</v>
      </c>
      <c r="K23" s="15"/>
      <c r="L23" s="15"/>
      <c r="M23" s="15"/>
      <c r="N23" s="15"/>
      <c r="O23" s="109" t="s">
        <v>62</v>
      </c>
    </row>
    <row r="24" spans="1:15" ht="13.5" customHeight="1">
      <c r="A24" s="97"/>
      <c r="B24" s="98"/>
      <c r="C24" s="97"/>
      <c r="D24" s="15">
        <v>2014</v>
      </c>
      <c r="E24" s="28">
        <f>F24+G24+H24+I24</f>
        <v>140</v>
      </c>
      <c r="F24" s="28">
        <v>0</v>
      </c>
      <c r="G24" s="28">
        <v>0</v>
      </c>
      <c r="H24" s="28">
        <v>140</v>
      </c>
      <c r="I24" s="28">
        <v>0</v>
      </c>
      <c r="J24" s="15">
        <v>4</v>
      </c>
      <c r="K24" s="15"/>
      <c r="L24" s="15"/>
      <c r="M24" s="15"/>
      <c r="N24" s="15"/>
      <c r="O24" s="109"/>
    </row>
    <row r="25" spans="1:15" ht="13.5" customHeight="1">
      <c r="A25" s="97"/>
      <c r="B25" s="98"/>
      <c r="C25" s="97"/>
      <c r="D25" s="15">
        <v>2015</v>
      </c>
      <c r="E25" s="28">
        <f t="shared" ref="E25:E26" si="8">F25+G25+H25+I25</f>
        <v>240</v>
      </c>
      <c r="F25" s="28">
        <v>0</v>
      </c>
      <c r="G25" s="28">
        <v>0</v>
      </c>
      <c r="H25" s="28">
        <v>240</v>
      </c>
      <c r="I25" s="28">
        <v>0</v>
      </c>
      <c r="J25" s="15">
        <v>3</v>
      </c>
      <c r="K25" s="15"/>
      <c r="L25" s="15"/>
      <c r="M25" s="15"/>
      <c r="N25" s="15"/>
      <c r="O25" s="109"/>
    </row>
    <row r="26" spans="1:15" ht="13.5" customHeight="1">
      <c r="A26" s="97"/>
      <c r="B26" s="98"/>
      <c r="C26" s="97"/>
      <c r="D26" s="15">
        <v>2016</v>
      </c>
      <c r="E26" s="28">
        <f t="shared" si="8"/>
        <v>90</v>
      </c>
      <c r="F26" s="28">
        <v>0</v>
      </c>
      <c r="G26" s="28">
        <v>0</v>
      </c>
      <c r="H26" s="28">
        <v>90</v>
      </c>
      <c r="I26" s="28">
        <v>0</v>
      </c>
      <c r="J26" s="15">
        <v>1</v>
      </c>
      <c r="K26" s="15"/>
      <c r="L26" s="15"/>
      <c r="M26" s="15"/>
      <c r="N26" s="15"/>
      <c r="O26" s="109"/>
    </row>
    <row r="27" spans="1:15" ht="114" customHeight="1">
      <c r="A27" s="97" t="s">
        <v>27</v>
      </c>
      <c r="B27" s="98" t="s">
        <v>170</v>
      </c>
      <c r="C27" s="97"/>
      <c r="D27" s="15" t="s">
        <v>7</v>
      </c>
      <c r="E27" s="28">
        <f t="shared" ref="E27:H27" si="9">E28+E29+E30</f>
        <v>600</v>
      </c>
      <c r="F27" s="28">
        <f t="shared" si="9"/>
        <v>0</v>
      </c>
      <c r="G27" s="28">
        <f t="shared" si="9"/>
        <v>0</v>
      </c>
      <c r="H27" s="28">
        <f t="shared" si="9"/>
        <v>600</v>
      </c>
      <c r="I27" s="28">
        <f>I28+I29+I30</f>
        <v>0</v>
      </c>
      <c r="J27" s="15" t="s">
        <v>169</v>
      </c>
      <c r="K27" s="15"/>
      <c r="L27" s="15"/>
      <c r="M27" s="15"/>
      <c r="N27" s="15"/>
      <c r="O27" s="109" t="s">
        <v>62</v>
      </c>
    </row>
    <row r="28" spans="1:15" ht="13.5" customHeight="1">
      <c r="A28" s="97"/>
      <c r="B28" s="98"/>
      <c r="C28" s="97"/>
      <c r="D28" s="15">
        <v>2014</v>
      </c>
      <c r="E28" s="28">
        <f>F28+G28+H28+I28</f>
        <v>200</v>
      </c>
      <c r="F28" s="28">
        <v>0</v>
      </c>
      <c r="G28" s="28">
        <v>0</v>
      </c>
      <c r="H28" s="28">
        <v>200</v>
      </c>
      <c r="I28" s="28">
        <v>0</v>
      </c>
      <c r="J28" s="15">
        <v>9</v>
      </c>
      <c r="K28" s="15"/>
      <c r="L28" s="15"/>
      <c r="M28" s="15"/>
      <c r="N28" s="15"/>
      <c r="O28" s="109"/>
    </row>
    <row r="29" spans="1:15" ht="13.5" customHeight="1">
      <c r="A29" s="97"/>
      <c r="B29" s="98"/>
      <c r="C29" s="97"/>
      <c r="D29" s="15">
        <v>2015</v>
      </c>
      <c r="E29" s="28">
        <f t="shared" ref="E29:E30" si="10">F29+G29+H29+I29</f>
        <v>200</v>
      </c>
      <c r="F29" s="28">
        <v>0</v>
      </c>
      <c r="G29" s="28">
        <v>0</v>
      </c>
      <c r="H29" s="28">
        <v>200</v>
      </c>
      <c r="I29" s="28">
        <v>0</v>
      </c>
      <c r="J29" s="15">
        <v>8</v>
      </c>
      <c r="K29" s="15"/>
      <c r="L29" s="15"/>
      <c r="M29" s="15"/>
      <c r="N29" s="15"/>
      <c r="O29" s="109"/>
    </row>
    <row r="30" spans="1:15" ht="13.5" customHeight="1">
      <c r="A30" s="97"/>
      <c r="B30" s="98"/>
      <c r="C30" s="97"/>
      <c r="D30" s="15">
        <v>2016</v>
      </c>
      <c r="E30" s="28">
        <f t="shared" si="10"/>
        <v>200</v>
      </c>
      <c r="F30" s="28">
        <v>0</v>
      </c>
      <c r="G30" s="28">
        <v>0</v>
      </c>
      <c r="H30" s="28">
        <v>200</v>
      </c>
      <c r="I30" s="28">
        <v>0</v>
      </c>
      <c r="J30" s="15">
        <v>7</v>
      </c>
      <c r="K30" s="15"/>
      <c r="L30" s="15"/>
      <c r="M30" s="15"/>
      <c r="N30" s="15"/>
      <c r="O30" s="109"/>
    </row>
    <row r="31" spans="1:15" ht="26.25" customHeight="1">
      <c r="A31" s="97" t="s">
        <v>9</v>
      </c>
      <c r="B31" s="98" t="s">
        <v>60</v>
      </c>
      <c r="C31" s="97"/>
      <c r="D31" s="15" t="s">
        <v>7</v>
      </c>
      <c r="E31" s="28">
        <f>E35</f>
        <v>140</v>
      </c>
      <c r="F31" s="28">
        <f t="shared" ref="F31:I31" si="11">F35</f>
        <v>0</v>
      </c>
      <c r="G31" s="28">
        <f t="shared" si="11"/>
        <v>0</v>
      </c>
      <c r="H31" s="28">
        <f t="shared" si="11"/>
        <v>140</v>
      </c>
      <c r="I31" s="28">
        <f t="shared" si="11"/>
        <v>0</v>
      </c>
      <c r="J31" s="99"/>
      <c r="K31" s="99"/>
      <c r="L31" s="99"/>
      <c r="M31" s="99"/>
      <c r="N31" s="99"/>
      <c r="O31" s="109"/>
    </row>
    <row r="32" spans="1:15" ht="13.5" customHeight="1">
      <c r="A32" s="97"/>
      <c r="B32" s="98"/>
      <c r="C32" s="97"/>
      <c r="D32" s="15">
        <v>2014</v>
      </c>
      <c r="E32" s="28">
        <f t="shared" ref="E32:I32" si="12">E36</f>
        <v>140</v>
      </c>
      <c r="F32" s="28">
        <f t="shared" si="12"/>
        <v>0</v>
      </c>
      <c r="G32" s="28">
        <f t="shared" si="12"/>
        <v>0</v>
      </c>
      <c r="H32" s="28">
        <f t="shared" si="12"/>
        <v>140</v>
      </c>
      <c r="I32" s="28">
        <f t="shared" si="12"/>
        <v>0</v>
      </c>
      <c r="J32" s="99"/>
      <c r="K32" s="99"/>
      <c r="L32" s="99"/>
      <c r="M32" s="99"/>
      <c r="N32" s="99"/>
      <c r="O32" s="109"/>
    </row>
    <row r="33" spans="1:15" ht="13.5" customHeight="1">
      <c r="A33" s="97"/>
      <c r="B33" s="98"/>
      <c r="C33" s="97"/>
      <c r="D33" s="15">
        <v>2015</v>
      </c>
      <c r="E33" s="28">
        <f t="shared" ref="E33:I33" si="13">E37</f>
        <v>0</v>
      </c>
      <c r="F33" s="28">
        <f t="shared" si="13"/>
        <v>0</v>
      </c>
      <c r="G33" s="28">
        <f t="shared" si="13"/>
        <v>0</v>
      </c>
      <c r="H33" s="28">
        <f t="shared" si="13"/>
        <v>0</v>
      </c>
      <c r="I33" s="28">
        <f t="shared" si="13"/>
        <v>0</v>
      </c>
      <c r="J33" s="99"/>
      <c r="K33" s="99"/>
      <c r="L33" s="99"/>
      <c r="M33" s="99"/>
      <c r="N33" s="99"/>
      <c r="O33" s="109"/>
    </row>
    <row r="34" spans="1:15" ht="13.5" customHeight="1">
      <c r="A34" s="97"/>
      <c r="B34" s="98"/>
      <c r="C34" s="97"/>
      <c r="D34" s="15">
        <v>2016</v>
      </c>
      <c r="E34" s="28">
        <f t="shared" ref="E34:I34" si="14">E38</f>
        <v>0</v>
      </c>
      <c r="F34" s="28">
        <f t="shared" si="14"/>
        <v>0</v>
      </c>
      <c r="G34" s="28">
        <f t="shared" si="14"/>
        <v>0</v>
      </c>
      <c r="H34" s="28">
        <f t="shared" si="14"/>
        <v>0</v>
      </c>
      <c r="I34" s="28">
        <f t="shared" si="14"/>
        <v>0</v>
      </c>
      <c r="J34" s="99"/>
      <c r="K34" s="99"/>
      <c r="L34" s="99"/>
      <c r="M34" s="99"/>
      <c r="N34" s="99"/>
      <c r="O34" s="109"/>
    </row>
    <row r="35" spans="1:15" ht="13.5" customHeight="1">
      <c r="A35" s="97" t="s">
        <v>47</v>
      </c>
      <c r="B35" s="98" t="s">
        <v>171</v>
      </c>
      <c r="C35" s="97"/>
      <c r="D35" s="15" t="s">
        <v>7</v>
      </c>
      <c r="E35" s="28">
        <f t="shared" ref="E35:H38" si="15">E39</f>
        <v>140</v>
      </c>
      <c r="F35" s="28">
        <f t="shared" si="15"/>
        <v>0</v>
      </c>
      <c r="G35" s="28">
        <f t="shared" si="15"/>
        <v>0</v>
      </c>
      <c r="H35" s="28">
        <f t="shared" si="15"/>
        <v>140</v>
      </c>
      <c r="I35" s="28">
        <f>I39</f>
        <v>0</v>
      </c>
      <c r="J35" s="109" t="s">
        <v>172</v>
      </c>
      <c r="K35" s="109"/>
      <c r="L35" s="109"/>
      <c r="M35" s="109"/>
      <c r="N35" s="109"/>
      <c r="O35" s="109" t="s">
        <v>62</v>
      </c>
    </row>
    <row r="36" spans="1:15" ht="13.5" customHeight="1">
      <c r="A36" s="97"/>
      <c r="B36" s="98"/>
      <c r="C36" s="97"/>
      <c r="D36" s="15">
        <v>2014</v>
      </c>
      <c r="E36" s="28">
        <f t="shared" si="15"/>
        <v>140</v>
      </c>
      <c r="F36" s="28">
        <f t="shared" si="15"/>
        <v>0</v>
      </c>
      <c r="G36" s="28">
        <f t="shared" si="15"/>
        <v>0</v>
      </c>
      <c r="H36" s="28">
        <f t="shared" si="15"/>
        <v>140</v>
      </c>
      <c r="I36" s="28">
        <f t="shared" ref="I36:I38" si="16">I40</f>
        <v>0</v>
      </c>
      <c r="J36" s="109"/>
      <c r="K36" s="109"/>
      <c r="L36" s="109"/>
      <c r="M36" s="109"/>
      <c r="N36" s="109"/>
      <c r="O36" s="109"/>
    </row>
    <row r="37" spans="1:15" ht="13.5" customHeight="1">
      <c r="A37" s="97"/>
      <c r="B37" s="98"/>
      <c r="C37" s="97"/>
      <c r="D37" s="15">
        <v>2015</v>
      </c>
      <c r="E37" s="28">
        <f t="shared" si="15"/>
        <v>0</v>
      </c>
      <c r="F37" s="28">
        <f t="shared" si="15"/>
        <v>0</v>
      </c>
      <c r="G37" s="28">
        <f t="shared" si="15"/>
        <v>0</v>
      </c>
      <c r="H37" s="28">
        <f t="shared" si="15"/>
        <v>0</v>
      </c>
      <c r="I37" s="28">
        <f t="shared" si="16"/>
        <v>0</v>
      </c>
      <c r="J37" s="109"/>
      <c r="K37" s="109"/>
      <c r="L37" s="109"/>
      <c r="M37" s="109"/>
      <c r="N37" s="109"/>
      <c r="O37" s="109"/>
    </row>
    <row r="38" spans="1:15" ht="13.5" customHeight="1">
      <c r="A38" s="97"/>
      <c r="B38" s="98"/>
      <c r="C38" s="97"/>
      <c r="D38" s="15">
        <v>2016</v>
      </c>
      <c r="E38" s="28">
        <f t="shared" si="15"/>
        <v>0</v>
      </c>
      <c r="F38" s="28">
        <f t="shared" si="15"/>
        <v>0</v>
      </c>
      <c r="G38" s="28">
        <f t="shared" si="15"/>
        <v>0</v>
      </c>
      <c r="H38" s="28">
        <f t="shared" si="15"/>
        <v>0</v>
      </c>
      <c r="I38" s="28">
        <f t="shared" si="16"/>
        <v>0</v>
      </c>
      <c r="J38" s="109"/>
      <c r="K38" s="109"/>
      <c r="L38" s="109"/>
      <c r="M38" s="109"/>
      <c r="N38" s="109"/>
      <c r="O38" s="109"/>
    </row>
    <row r="39" spans="1:15" ht="57" customHeight="1">
      <c r="A39" s="97" t="s">
        <v>48</v>
      </c>
      <c r="B39" s="98" t="s">
        <v>173</v>
      </c>
      <c r="C39" s="97"/>
      <c r="D39" s="15" t="s">
        <v>7</v>
      </c>
      <c r="E39" s="28">
        <f t="shared" ref="E39" si="17">E40+E41+E42</f>
        <v>140</v>
      </c>
      <c r="F39" s="28">
        <f t="shared" ref="F39" si="18">F40+F41+F42</f>
        <v>0</v>
      </c>
      <c r="G39" s="28">
        <f t="shared" ref="G39" si="19">G40+G41+G42</f>
        <v>0</v>
      </c>
      <c r="H39" s="28">
        <f t="shared" ref="H39" si="20">H40+H41+H42</f>
        <v>140</v>
      </c>
      <c r="I39" s="28">
        <f>I40+I41+I42</f>
        <v>0</v>
      </c>
      <c r="J39" s="15" t="s">
        <v>174</v>
      </c>
      <c r="K39" s="15"/>
      <c r="L39" s="15"/>
      <c r="M39" s="15"/>
      <c r="N39" s="15"/>
      <c r="O39" s="109" t="s">
        <v>62</v>
      </c>
    </row>
    <row r="40" spans="1:15" ht="13.5" customHeight="1">
      <c r="A40" s="97"/>
      <c r="B40" s="98"/>
      <c r="C40" s="97"/>
      <c r="D40" s="15">
        <v>2014</v>
      </c>
      <c r="E40" s="28">
        <f>F40+G40+H40+I40</f>
        <v>140</v>
      </c>
      <c r="F40" s="28">
        <v>0</v>
      </c>
      <c r="G40" s="28">
        <v>0</v>
      </c>
      <c r="H40" s="28">
        <v>140</v>
      </c>
      <c r="I40" s="28">
        <v>0</v>
      </c>
      <c r="J40" s="15">
        <v>2</v>
      </c>
      <c r="K40" s="15"/>
      <c r="L40" s="15"/>
      <c r="M40" s="15"/>
      <c r="N40" s="15"/>
      <c r="O40" s="109"/>
    </row>
    <row r="41" spans="1:15" ht="13.5" customHeight="1">
      <c r="A41" s="97"/>
      <c r="B41" s="98"/>
      <c r="C41" s="97"/>
      <c r="D41" s="15">
        <v>2015</v>
      </c>
      <c r="E41" s="28">
        <f t="shared" ref="E41:E42" si="21">F41+G41+H41+I41</f>
        <v>0</v>
      </c>
      <c r="F41" s="28">
        <v>0</v>
      </c>
      <c r="G41" s="28">
        <v>0</v>
      </c>
      <c r="H41" s="28">
        <v>0</v>
      </c>
      <c r="I41" s="28">
        <v>0</v>
      </c>
      <c r="J41" s="15">
        <v>0</v>
      </c>
      <c r="K41" s="15"/>
      <c r="L41" s="15"/>
      <c r="M41" s="15"/>
      <c r="N41" s="15"/>
      <c r="O41" s="109"/>
    </row>
    <row r="42" spans="1:15" ht="13.5" customHeight="1">
      <c r="A42" s="97"/>
      <c r="B42" s="98"/>
      <c r="C42" s="97"/>
      <c r="D42" s="15">
        <v>2016</v>
      </c>
      <c r="E42" s="28">
        <f t="shared" si="21"/>
        <v>0</v>
      </c>
      <c r="F42" s="28">
        <v>0</v>
      </c>
      <c r="G42" s="28">
        <v>0</v>
      </c>
      <c r="H42" s="28">
        <v>0</v>
      </c>
      <c r="I42" s="28">
        <v>0</v>
      </c>
      <c r="J42" s="15">
        <v>0</v>
      </c>
      <c r="K42" s="15"/>
      <c r="L42" s="15"/>
      <c r="M42" s="15"/>
      <c r="N42" s="15"/>
      <c r="O42" s="109"/>
    </row>
    <row r="43" spans="1:15" ht="22.5" customHeight="1">
      <c r="A43" s="97" t="s">
        <v>14</v>
      </c>
      <c r="B43" s="115" t="s">
        <v>175</v>
      </c>
      <c r="C43" s="109"/>
      <c r="D43" s="15" t="s">
        <v>7</v>
      </c>
      <c r="E43" s="28">
        <f t="shared" ref="E43:I46" si="22">E47+E59+E71+E83+E95</f>
        <v>595</v>
      </c>
      <c r="F43" s="28">
        <f t="shared" ref="F43:G43" si="23">F47+F59+F71+F83+F95</f>
        <v>0</v>
      </c>
      <c r="G43" s="28">
        <f t="shared" si="23"/>
        <v>0</v>
      </c>
      <c r="H43" s="28">
        <f t="shared" si="22"/>
        <v>595</v>
      </c>
      <c r="I43" s="28">
        <f t="shared" si="22"/>
        <v>0</v>
      </c>
      <c r="J43" s="99"/>
      <c r="K43" s="99"/>
      <c r="L43" s="99"/>
      <c r="M43" s="99"/>
      <c r="N43" s="99"/>
      <c r="O43" s="109"/>
    </row>
    <row r="44" spans="1:15">
      <c r="A44" s="97"/>
      <c r="B44" s="115"/>
      <c r="C44" s="109"/>
      <c r="D44" s="15">
        <v>2014</v>
      </c>
      <c r="E44" s="28">
        <f t="shared" ref="E44:G44" si="24">E48+E60+E72+E84+E96</f>
        <v>315</v>
      </c>
      <c r="F44" s="28">
        <f t="shared" si="24"/>
        <v>0</v>
      </c>
      <c r="G44" s="28">
        <f t="shared" si="24"/>
        <v>0</v>
      </c>
      <c r="H44" s="28">
        <f t="shared" ref="H44:I44" si="25">H48+H60+H72+H84+H96</f>
        <v>315</v>
      </c>
      <c r="I44" s="28">
        <f t="shared" si="25"/>
        <v>0</v>
      </c>
      <c r="J44" s="99"/>
      <c r="K44" s="99"/>
      <c r="L44" s="99"/>
      <c r="M44" s="99"/>
      <c r="N44" s="99"/>
      <c r="O44" s="109"/>
    </row>
    <row r="45" spans="1:15">
      <c r="A45" s="97"/>
      <c r="B45" s="115"/>
      <c r="C45" s="109"/>
      <c r="D45" s="15">
        <v>2015</v>
      </c>
      <c r="E45" s="28">
        <f t="shared" ref="E45:G45" si="26">E49+E61+E73+E85+E97</f>
        <v>140</v>
      </c>
      <c r="F45" s="28">
        <f t="shared" si="26"/>
        <v>0</v>
      </c>
      <c r="G45" s="28">
        <f t="shared" si="26"/>
        <v>0</v>
      </c>
      <c r="H45" s="28">
        <f t="shared" ref="H45:I45" si="27">H49+H61+H73+H85+H97</f>
        <v>140</v>
      </c>
      <c r="I45" s="28">
        <f t="shared" si="27"/>
        <v>0</v>
      </c>
      <c r="J45" s="99"/>
      <c r="K45" s="99"/>
      <c r="L45" s="99"/>
      <c r="M45" s="99"/>
      <c r="N45" s="99"/>
      <c r="O45" s="109"/>
    </row>
    <row r="46" spans="1:15">
      <c r="A46" s="97"/>
      <c r="B46" s="115"/>
      <c r="C46" s="109"/>
      <c r="D46" s="15">
        <v>2016</v>
      </c>
      <c r="E46" s="28">
        <f t="shared" si="22"/>
        <v>140</v>
      </c>
      <c r="F46" s="28">
        <f t="shared" ref="F46:G46" si="28">F50+F62+F74+F86+F98</f>
        <v>0</v>
      </c>
      <c r="G46" s="28">
        <f t="shared" si="28"/>
        <v>0</v>
      </c>
      <c r="H46" s="28">
        <f t="shared" ref="H46:I46" si="29">H50+H62+H74+H86+H98</f>
        <v>140</v>
      </c>
      <c r="I46" s="28">
        <f t="shared" si="29"/>
        <v>0</v>
      </c>
      <c r="J46" s="99"/>
      <c r="K46" s="99"/>
      <c r="L46" s="99"/>
      <c r="M46" s="99"/>
      <c r="N46" s="99"/>
      <c r="O46" s="109"/>
    </row>
    <row r="47" spans="1:15">
      <c r="A47" s="97" t="s">
        <v>15</v>
      </c>
      <c r="B47" s="98" t="s">
        <v>61</v>
      </c>
      <c r="C47" s="97"/>
      <c r="D47" s="15" t="s">
        <v>7</v>
      </c>
      <c r="E47" s="28">
        <f>E51</f>
        <v>25</v>
      </c>
      <c r="F47" s="28">
        <f t="shared" ref="F47:I47" si="30">F51</f>
        <v>0</v>
      </c>
      <c r="G47" s="28">
        <f t="shared" si="30"/>
        <v>0</v>
      </c>
      <c r="H47" s="28">
        <f t="shared" si="30"/>
        <v>25</v>
      </c>
      <c r="I47" s="28">
        <f t="shared" si="30"/>
        <v>0</v>
      </c>
      <c r="J47" s="99"/>
      <c r="K47" s="99"/>
      <c r="L47" s="99"/>
      <c r="M47" s="99"/>
      <c r="N47" s="99"/>
      <c r="O47" s="109"/>
    </row>
    <row r="48" spans="1:15">
      <c r="A48" s="97"/>
      <c r="B48" s="98"/>
      <c r="C48" s="97"/>
      <c r="D48" s="15">
        <v>2014</v>
      </c>
      <c r="E48" s="28">
        <f t="shared" ref="E48:I48" si="31">E52</f>
        <v>25</v>
      </c>
      <c r="F48" s="28">
        <f t="shared" si="31"/>
        <v>0</v>
      </c>
      <c r="G48" s="28">
        <f t="shared" si="31"/>
        <v>0</v>
      </c>
      <c r="H48" s="28">
        <v>25</v>
      </c>
      <c r="I48" s="28">
        <f t="shared" si="31"/>
        <v>0</v>
      </c>
      <c r="J48" s="99"/>
      <c r="K48" s="99"/>
      <c r="L48" s="99"/>
      <c r="M48" s="99"/>
      <c r="N48" s="99"/>
      <c r="O48" s="109"/>
    </row>
    <row r="49" spans="1:15">
      <c r="A49" s="97"/>
      <c r="B49" s="98"/>
      <c r="C49" s="97"/>
      <c r="D49" s="15">
        <v>2015</v>
      </c>
      <c r="E49" s="28">
        <f t="shared" ref="E49:I49" si="32">E53</f>
        <v>0</v>
      </c>
      <c r="F49" s="28">
        <f t="shared" si="32"/>
        <v>0</v>
      </c>
      <c r="G49" s="28">
        <f t="shared" si="32"/>
        <v>0</v>
      </c>
      <c r="H49" s="28">
        <v>0</v>
      </c>
      <c r="I49" s="28">
        <f t="shared" si="32"/>
        <v>0</v>
      </c>
      <c r="J49" s="99"/>
      <c r="K49" s="99"/>
      <c r="L49" s="99"/>
      <c r="M49" s="99"/>
      <c r="N49" s="99"/>
      <c r="O49" s="109"/>
    </row>
    <row r="50" spans="1:15">
      <c r="A50" s="97"/>
      <c r="B50" s="98"/>
      <c r="C50" s="97"/>
      <c r="D50" s="15">
        <v>2016</v>
      </c>
      <c r="E50" s="28">
        <f t="shared" ref="E50:I50" si="33">E54</f>
        <v>0</v>
      </c>
      <c r="F50" s="28">
        <f t="shared" si="33"/>
        <v>0</v>
      </c>
      <c r="G50" s="28">
        <f t="shared" si="33"/>
        <v>0</v>
      </c>
      <c r="H50" s="28"/>
      <c r="I50" s="28">
        <f t="shared" si="33"/>
        <v>0</v>
      </c>
      <c r="J50" s="99"/>
      <c r="K50" s="99"/>
      <c r="L50" s="99"/>
      <c r="M50" s="99"/>
      <c r="N50" s="99"/>
      <c r="O50" s="109"/>
    </row>
    <row r="51" spans="1:15" ht="15" customHeight="1">
      <c r="A51" s="97" t="s">
        <v>24</v>
      </c>
      <c r="B51" s="98" t="s">
        <v>176</v>
      </c>
      <c r="C51" s="97"/>
      <c r="D51" s="15" t="s">
        <v>7</v>
      </c>
      <c r="E51" s="28">
        <f>E55</f>
        <v>25</v>
      </c>
      <c r="F51" s="28">
        <f t="shared" ref="F51:I51" si="34">F55</f>
        <v>0</v>
      </c>
      <c r="G51" s="28">
        <f t="shared" si="34"/>
        <v>0</v>
      </c>
      <c r="H51" s="28">
        <f t="shared" si="34"/>
        <v>25</v>
      </c>
      <c r="I51" s="28">
        <f t="shared" si="34"/>
        <v>0</v>
      </c>
      <c r="J51" s="109" t="s">
        <v>177</v>
      </c>
      <c r="K51" s="109"/>
      <c r="L51" s="109"/>
      <c r="M51" s="109"/>
      <c r="N51" s="109"/>
      <c r="O51" s="109"/>
    </row>
    <row r="52" spans="1:15">
      <c r="A52" s="97"/>
      <c r="B52" s="98"/>
      <c r="C52" s="97"/>
      <c r="D52" s="15">
        <v>2014</v>
      </c>
      <c r="E52" s="28">
        <f t="shared" ref="E52:I54" si="35">E56</f>
        <v>25</v>
      </c>
      <c r="F52" s="28">
        <f t="shared" si="35"/>
        <v>0</v>
      </c>
      <c r="G52" s="28">
        <f t="shared" si="35"/>
        <v>0</v>
      </c>
      <c r="H52" s="28">
        <f t="shared" si="35"/>
        <v>25</v>
      </c>
      <c r="I52" s="28">
        <f t="shared" si="35"/>
        <v>0</v>
      </c>
      <c r="J52" s="109"/>
      <c r="K52" s="109"/>
      <c r="L52" s="109"/>
      <c r="M52" s="109"/>
      <c r="N52" s="109"/>
      <c r="O52" s="109"/>
    </row>
    <row r="53" spans="1:15">
      <c r="A53" s="97"/>
      <c r="B53" s="98"/>
      <c r="C53" s="97"/>
      <c r="D53" s="15">
        <v>2015</v>
      </c>
      <c r="E53" s="28">
        <f t="shared" si="35"/>
        <v>0</v>
      </c>
      <c r="F53" s="28">
        <f t="shared" si="35"/>
        <v>0</v>
      </c>
      <c r="G53" s="28">
        <f t="shared" si="35"/>
        <v>0</v>
      </c>
      <c r="H53" s="28">
        <f t="shared" si="35"/>
        <v>0</v>
      </c>
      <c r="I53" s="28">
        <f t="shared" si="35"/>
        <v>0</v>
      </c>
      <c r="J53" s="109"/>
      <c r="K53" s="109"/>
      <c r="L53" s="109"/>
      <c r="M53" s="109"/>
      <c r="N53" s="109"/>
      <c r="O53" s="109"/>
    </row>
    <row r="54" spans="1:15">
      <c r="A54" s="97"/>
      <c r="B54" s="98"/>
      <c r="C54" s="97"/>
      <c r="D54" s="15">
        <v>2016</v>
      </c>
      <c r="E54" s="28">
        <f t="shared" si="35"/>
        <v>0</v>
      </c>
      <c r="F54" s="28">
        <f t="shared" si="35"/>
        <v>0</v>
      </c>
      <c r="G54" s="28">
        <f t="shared" si="35"/>
        <v>0</v>
      </c>
      <c r="H54" s="28">
        <f t="shared" si="35"/>
        <v>0</v>
      </c>
      <c r="I54" s="28">
        <f t="shared" si="35"/>
        <v>0</v>
      </c>
      <c r="J54" s="109"/>
      <c r="K54" s="109"/>
      <c r="L54" s="109"/>
      <c r="M54" s="109"/>
      <c r="N54" s="109"/>
      <c r="O54" s="109"/>
    </row>
    <row r="55" spans="1:15" ht="101.25">
      <c r="A55" s="97" t="s">
        <v>28</v>
      </c>
      <c r="B55" s="98" t="s">
        <v>178</v>
      </c>
      <c r="C55" s="97"/>
      <c r="D55" s="15" t="s">
        <v>7</v>
      </c>
      <c r="E55" s="28">
        <f t="shared" ref="E55" si="36">E56+E57+E58</f>
        <v>25</v>
      </c>
      <c r="F55" s="28">
        <f t="shared" ref="F55" si="37">F56+F57+F58</f>
        <v>0</v>
      </c>
      <c r="G55" s="28">
        <f t="shared" ref="G55" si="38">G56+G57+G58</f>
        <v>0</v>
      </c>
      <c r="H55" s="28">
        <f t="shared" ref="H55" si="39">H56+H57+H58</f>
        <v>25</v>
      </c>
      <c r="I55" s="28">
        <f>I56+I57+I58</f>
        <v>0</v>
      </c>
      <c r="J55" s="15" t="s">
        <v>179</v>
      </c>
      <c r="K55" s="15"/>
      <c r="L55" s="15"/>
      <c r="M55" s="15"/>
      <c r="N55" s="15"/>
      <c r="O55" s="109" t="s">
        <v>62</v>
      </c>
    </row>
    <row r="56" spans="1:15">
      <c r="A56" s="97"/>
      <c r="B56" s="98"/>
      <c r="C56" s="97"/>
      <c r="D56" s="15">
        <v>2014</v>
      </c>
      <c r="E56" s="28">
        <f>F56+G56+H56+I56</f>
        <v>25</v>
      </c>
      <c r="F56" s="28">
        <v>0</v>
      </c>
      <c r="G56" s="28">
        <v>0</v>
      </c>
      <c r="H56" s="28">
        <v>25</v>
      </c>
      <c r="I56" s="28">
        <v>0</v>
      </c>
      <c r="J56" s="15">
        <v>2</v>
      </c>
      <c r="K56" s="15"/>
      <c r="L56" s="15"/>
      <c r="M56" s="15"/>
      <c r="N56" s="15"/>
      <c r="O56" s="109"/>
    </row>
    <row r="57" spans="1:15">
      <c r="A57" s="97"/>
      <c r="B57" s="98"/>
      <c r="C57" s="97"/>
      <c r="D57" s="15">
        <v>2015</v>
      </c>
      <c r="E57" s="28">
        <f t="shared" ref="E57:E58" si="40">F57+G57+H57+I57</f>
        <v>0</v>
      </c>
      <c r="F57" s="28">
        <v>0</v>
      </c>
      <c r="G57" s="28">
        <v>0</v>
      </c>
      <c r="H57" s="28">
        <v>0</v>
      </c>
      <c r="I57" s="28">
        <v>0</v>
      </c>
      <c r="J57" s="15">
        <v>0</v>
      </c>
      <c r="K57" s="15"/>
      <c r="L57" s="15"/>
      <c r="M57" s="15"/>
      <c r="N57" s="15"/>
      <c r="O57" s="109"/>
    </row>
    <row r="58" spans="1:15">
      <c r="A58" s="97"/>
      <c r="B58" s="98"/>
      <c r="C58" s="97"/>
      <c r="D58" s="15">
        <v>2016</v>
      </c>
      <c r="E58" s="28">
        <f t="shared" si="40"/>
        <v>0</v>
      </c>
      <c r="F58" s="28">
        <v>0</v>
      </c>
      <c r="G58" s="28">
        <v>0</v>
      </c>
      <c r="H58" s="28">
        <v>0</v>
      </c>
      <c r="I58" s="28">
        <v>0</v>
      </c>
      <c r="J58" s="15">
        <v>0</v>
      </c>
      <c r="K58" s="15"/>
      <c r="L58" s="15"/>
      <c r="M58" s="15"/>
      <c r="N58" s="15"/>
      <c r="O58" s="109"/>
    </row>
    <row r="59" spans="1:15" ht="24" customHeight="1">
      <c r="A59" s="97" t="s">
        <v>17</v>
      </c>
      <c r="B59" s="98" t="s">
        <v>63</v>
      </c>
      <c r="C59" s="97"/>
      <c r="D59" s="15" t="s">
        <v>7</v>
      </c>
      <c r="E59" s="28">
        <f>E63</f>
        <v>150</v>
      </c>
      <c r="F59" s="28">
        <f t="shared" ref="F59:I59" si="41">F63</f>
        <v>0</v>
      </c>
      <c r="G59" s="28">
        <f t="shared" si="41"/>
        <v>0</v>
      </c>
      <c r="H59" s="28">
        <f t="shared" si="41"/>
        <v>150</v>
      </c>
      <c r="I59" s="28">
        <f t="shared" si="41"/>
        <v>0</v>
      </c>
      <c r="J59" s="109"/>
      <c r="K59" s="109"/>
      <c r="L59" s="109"/>
      <c r="M59" s="109"/>
      <c r="N59" s="109"/>
      <c r="O59" s="109"/>
    </row>
    <row r="60" spans="1:15">
      <c r="A60" s="97"/>
      <c r="B60" s="98"/>
      <c r="C60" s="97"/>
      <c r="D60" s="15">
        <v>2014</v>
      </c>
      <c r="E60" s="28">
        <f t="shared" ref="E60:I62" si="42">E64</f>
        <v>150</v>
      </c>
      <c r="F60" s="28">
        <f t="shared" si="42"/>
        <v>0</v>
      </c>
      <c r="G60" s="28">
        <f t="shared" si="42"/>
        <v>0</v>
      </c>
      <c r="H60" s="28">
        <f t="shared" si="42"/>
        <v>150</v>
      </c>
      <c r="I60" s="28">
        <f t="shared" si="42"/>
        <v>0</v>
      </c>
      <c r="J60" s="109"/>
      <c r="K60" s="109"/>
      <c r="L60" s="109"/>
      <c r="M60" s="109"/>
      <c r="N60" s="109"/>
      <c r="O60" s="109"/>
    </row>
    <row r="61" spans="1:15">
      <c r="A61" s="97"/>
      <c r="B61" s="98"/>
      <c r="C61" s="97"/>
      <c r="D61" s="15">
        <v>2015</v>
      </c>
      <c r="E61" s="28">
        <f t="shared" si="42"/>
        <v>0</v>
      </c>
      <c r="F61" s="28">
        <f t="shared" si="42"/>
        <v>0</v>
      </c>
      <c r="G61" s="28">
        <f t="shared" si="42"/>
        <v>0</v>
      </c>
      <c r="H61" s="28">
        <f t="shared" si="42"/>
        <v>0</v>
      </c>
      <c r="I61" s="28">
        <f t="shared" si="42"/>
        <v>0</v>
      </c>
      <c r="J61" s="109"/>
      <c r="K61" s="109"/>
      <c r="L61" s="109"/>
      <c r="M61" s="109"/>
      <c r="N61" s="109"/>
      <c r="O61" s="109"/>
    </row>
    <row r="62" spans="1:15">
      <c r="A62" s="97"/>
      <c r="B62" s="98"/>
      <c r="C62" s="97"/>
      <c r="D62" s="15">
        <v>2016</v>
      </c>
      <c r="E62" s="28">
        <f t="shared" si="42"/>
        <v>0</v>
      </c>
      <c r="F62" s="28">
        <f t="shared" si="42"/>
        <v>0</v>
      </c>
      <c r="G62" s="28">
        <f t="shared" si="42"/>
        <v>0</v>
      </c>
      <c r="H62" s="28">
        <f t="shared" si="42"/>
        <v>0</v>
      </c>
      <c r="I62" s="28">
        <f t="shared" si="42"/>
        <v>0</v>
      </c>
      <c r="J62" s="109"/>
      <c r="K62" s="109"/>
      <c r="L62" s="109"/>
      <c r="M62" s="109"/>
      <c r="N62" s="109"/>
      <c r="O62" s="109"/>
    </row>
    <row r="63" spans="1:15" ht="15" customHeight="1">
      <c r="A63" s="97" t="s">
        <v>49</v>
      </c>
      <c r="B63" s="98" t="s">
        <v>249</v>
      </c>
      <c r="C63" s="97"/>
      <c r="D63" s="15" t="s">
        <v>7</v>
      </c>
      <c r="E63" s="28">
        <f t="shared" ref="E63:H63" si="43">E67</f>
        <v>150</v>
      </c>
      <c r="F63" s="28">
        <f t="shared" si="43"/>
        <v>0</v>
      </c>
      <c r="G63" s="28">
        <f t="shared" si="43"/>
        <v>0</v>
      </c>
      <c r="H63" s="28">
        <f t="shared" si="43"/>
        <v>150</v>
      </c>
      <c r="I63" s="28">
        <f>I67</f>
        <v>0</v>
      </c>
      <c r="J63" s="109" t="s">
        <v>65</v>
      </c>
      <c r="K63" s="109"/>
      <c r="L63" s="109"/>
      <c r="M63" s="109"/>
      <c r="N63" s="109"/>
      <c r="O63" s="109"/>
    </row>
    <row r="64" spans="1:15">
      <c r="A64" s="97"/>
      <c r="B64" s="98"/>
      <c r="C64" s="97"/>
      <c r="D64" s="15">
        <v>2014</v>
      </c>
      <c r="E64" s="28">
        <f t="shared" ref="E64:I66" si="44">E68</f>
        <v>150</v>
      </c>
      <c r="F64" s="28">
        <f t="shared" si="44"/>
        <v>0</v>
      </c>
      <c r="G64" s="28">
        <f t="shared" si="44"/>
        <v>0</v>
      </c>
      <c r="H64" s="28">
        <f t="shared" si="44"/>
        <v>150</v>
      </c>
      <c r="I64" s="28">
        <f t="shared" si="44"/>
        <v>0</v>
      </c>
      <c r="J64" s="109"/>
      <c r="K64" s="109"/>
      <c r="L64" s="109"/>
      <c r="M64" s="109"/>
      <c r="N64" s="109"/>
      <c r="O64" s="109"/>
    </row>
    <row r="65" spans="1:15">
      <c r="A65" s="97"/>
      <c r="B65" s="98"/>
      <c r="C65" s="97"/>
      <c r="D65" s="15">
        <v>2015</v>
      </c>
      <c r="E65" s="28">
        <f t="shared" ref="E65:H65" si="45">E69</f>
        <v>0</v>
      </c>
      <c r="F65" s="28">
        <f t="shared" si="45"/>
        <v>0</v>
      </c>
      <c r="G65" s="28">
        <f t="shared" si="45"/>
        <v>0</v>
      </c>
      <c r="H65" s="28">
        <f t="shared" si="45"/>
        <v>0</v>
      </c>
      <c r="I65" s="28">
        <f t="shared" si="44"/>
        <v>0</v>
      </c>
      <c r="J65" s="109"/>
      <c r="K65" s="109"/>
      <c r="L65" s="109"/>
      <c r="M65" s="109"/>
      <c r="N65" s="109"/>
      <c r="O65" s="109"/>
    </row>
    <row r="66" spans="1:15">
      <c r="A66" s="97"/>
      <c r="B66" s="98"/>
      <c r="C66" s="97"/>
      <c r="D66" s="15">
        <v>2016</v>
      </c>
      <c r="E66" s="28">
        <f t="shared" ref="E66:H66" si="46">E70</f>
        <v>0</v>
      </c>
      <c r="F66" s="28">
        <f t="shared" si="46"/>
        <v>0</v>
      </c>
      <c r="G66" s="28">
        <f t="shared" si="46"/>
        <v>0</v>
      </c>
      <c r="H66" s="28">
        <f t="shared" si="46"/>
        <v>0</v>
      </c>
      <c r="I66" s="28">
        <f t="shared" si="44"/>
        <v>0</v>
      </c>
      <c r="J66" s="109"/>
      <c r="K66" s="109"/>
      <c r="L66" s="109"/>
      <c r="M66" s="109"/>
      <c r="N66" s="109"/>
      <c r="O66" s="109"/>
    </row>
    <row r="67" spans="1:15" ht="78.75">
      <c r="A67" s="97" t="s">
        <v>64</v>
      </c>
      <c r="B67" s="98" t="s">
        <v>180</v>
      </c>
      <c r="C67" s="97"/>
      <c r="D67" s="15" t="s">
        <v>7</v>
      </c>
      <c r="E67" s="28">
        <f t="shared" ref="E67" si="47">E68+E69+E70</f>
        <v>150</v>
      </c>
      <c r="F67" s="28">
        <f t="shared" ref="F67" si="48">F68+F69+F70</f>
        <v>0</v>
      </c>
      <c r="G67" s="28">
        <f t="shared" ref="G67" si="49">G68+G69+G70</f>
        <v>0</v>
      </c>
      <c r="H67" s="28">
        <f t="shared" ref="H67" si="50">H68+H69+H70</f>
        <v>150</v>
      </c>
      <c r="I67" s="28">
        <f>I68+I69+I70</f>
        <v>0</v>
      </c>
      <c r="J67" s="15" t="s">
        <v>181</v>
      </c>
      <c r="K67" s="15"/>
      <c r="L67" s="15"/>
      <c r="M67" s="15"/>
      <c r="N67" s="15"/>
      <c r="O67" s="109" t="s">
        <v>62</v>
      </c>
    </row>
    <row r="68" spans="1:15">
      <c r="A68" s="97"/>
      <c r="B68" s="98"/>
      <c r="C68" s="97"/>
      <c r="D68" s="15">
        <v>2014</v>
      </c>
      <c r="E68" s="28">
        <f>F68+G68+H68+I68</f>
        <v>150</v>
      </c>
      <c r="F68" s="28">
        <v>0</v>
      </c>
      <c r="G68" s="28">
        <v>0</v>
      </c>
      <c r="H68" s="28">
        <v>150</v>
      </c>
      <c r="I68" s="28">
        <v>0</v>
      </c>
      <c r="J68" s="15">
        <v>10</v>
      </c>
      <c r="K68" s="15"/>
      <c r="L68" s="15"/>
      <c r="M68" s="15"/>
      <c r="N68" s="15"/>
      <c r="O68" s="109"/>
    </row>
    <row r="69" spans="1:15">
      <c r="A69" s="97"/>
      <c r="B69" s="98"/>
      <c r="C69" s="97"/>
      <c r="D69" s="15">
        <v>2015</v>
      </c>
      <c r="E69" s="28">
        <f t="shared" ref="E69:E70" si="51">F69+G69+H69+I69</f>
        <v>0</v>
      </c>
      <c r="F69" s="28">
        <v>0</v>
      </c>
      <c r="G69" s="28">
        <v>0</v>
      </c>
      <c r="H69" s="28">
        <v>0</v>
      </c>
      <c r="I69" s="28">
        <v>0</v>
      </c>
      <c r="J69" s="15">
        <v>0</v>
      </c>
      <c r="K69" s="15"/>
      <c r="L69" s="15"/>
      <c r="M69" s="15"/>
      <c r="N69" s="15"/>
      <c r="O69" s="109"/>
    </row>
    <row r="70" spans="1:15">
      <c r="A70" s="97"/>
      <c r="B70" s="98"/>
      <c r="C70" s="97"/>
      <c r="D70" s="15">
        <v>2016</v>
      </c>
      <c r="E70" s="28">
        <f t="shared" si="51"/>
        <v>0</v>
      </c>
      <c r="F70" s="28">
        <v>0</v>
      </c>
      <c r="G70" s="28">
        <v>0</v>
      </c>
      <c r="H70" s="28">
        <v>0</v>
      </c>
      <c r="I70" s="28">
        <v>0</v>
      </c>
      <c r="J70" s="15">
        <v>0</v>
      </c>
      <c r="K70" s="15"/>
      <c r="L70" s="15"/>
      <c r="M70" s="15"/>
      <c r="N70" s="15"/>
      <c r="O70" s="109"/>
    </row>
    <row r="71" spans="1:15">
      <c r="A71" s="97" t="s">
        <v>66</v>
      </c>
      <c r="B71" s="98" t="s">
        <v>69</v>
      </c>
      <c r="C71" s="97"/>
      <c r="D71" s="15" t="s">
        <v>7</v>
      </c>
      <c r="E71" s="28">
        <f>E75</f>
        <v>280</v>
      </c>
      <c r="F71" s="28">
        <f t="shared" ref="F71:I71" si="52">F75</f>
        <v>0</v>
      </c>
      <c r="G71" s="28">
        <f t="shared" si="52"/>
        <v>0</v>
      </c>
      <c r="H71" s="28">
        <f t="shared" si="52"/>
        <v>280</v>
      </c>
      <c r="I71" s="28">
        <f t="shared" si="52"/>
        <v>0</v>
      </c>
      <c r="J71" s="109"/>
      <c r="K71" s="109"/>
      <c r="L71" s="109"/>
      <c r="M71" s="109"/>
      <c r="N71" s="15"/>
      <c r="O71" s="109" t="s">
        <v>62</v>
      </c>
    </row>
    <row r="72" spans="1:15">
      <c r="A72" s="97"/>
      <c r="B72" s="98"/>
      <c r="C72" s="97"/>
      <c r="D72" s="15">
        <v>2014</v>
      </c>
      <c r="E72" s="28">
        <f t="shared" ref="E72:I72" si="53">E76</f>
        <v>0</v>
      </c>
      <c r="F72" s="28">
        <f t="shared" si="53"/>
        <v>0</v>
      </c>
      <c r="G72" s="28">
        <f t="shared" si="53"/>
        <v>0</v>
      </c>
      <c r="H72" s="28">
        <f t="shared" si="53"/>
        <v>0</v>
      </c>
      <c r="I72" s="28">
        <f t="shared" si="53"/>
        <v>0</v>
      </c>
      <c r="J72" s="109"/>
      <c r="K72" s="109"/>
      <c r="L72" s="109"/>
      <c r="M72" s="109"/>
      <c r="N72" s="15"/>
      <c r="O72" s="109"/>
    </row>
    <row r="73" spans="1:15">
      <c r="A73" s="97"/>
      <c r="B73" s="98"/>
      <c r="C73" s="97"/>
      <c r="D73" s="15">
        <v>2015</v>
      </c>
      <c r="E73" s="28">
        <f t="shared" ref="E73:I73" si="54">E77</f>
        <v>140</v>
      </c>
      <c r="F73" s="28">
        <f t="shared" si="54"/>
        <v>0</v>
      </c>
      <c r="G73" s="28">
        <f t="shared" si="54"/>
        <v>0</v>
      </c>
      <c r="H73" s="28">
        <f t="shared" si="54"/>
        <v>140</v>
      </c>
      <c r="I73" s="28">
        <f t="shared" si="54"/>
        <v>0</v>
      </c>
      <c r="J73" s="109"/>
      <c r="K73" s="109"/>
      <c r="L73" s="109"/>
      <c r="M73" s="109"/>
      <c r="N73" s="15"/>
      <c r="O73" s="109"/>
    </row>
    <row r="74" spans="1:15">
      <c r="A74" s="97"/>
      <c r="B74" s="98"/>
      <c r="C74" s="97"/>
      <c r="D74" s="15">
        <v>2016</v>
      </c>
      <c r="E74" s="28">
        <f t="shared" ref="E74:I74" si="55">E78</f>
        <v>140</v>
      </c>
      <c r="F74" s="28">
        <f t="shared" si="55"/>
        <v>0</v>
      </c>
      <c r="G74" s="28">
        <f t="shared" si="55"/>
        <v>0</v>
      </c>
      <c r="H74" s="28">
        <f t="shared" si="55"/>
        <v>140</v>
      </c>
      <c r="I74" s="28">
        <f t="shared" si="55"/>
        <v>0</v>
      </c>
      <c r="J74" s="109"/>
      <c r="K74" s="109"/>
      <c r="L74" s="109"/>
      <c r="M74" s="109"/>
      <c r="N74" s="15"/>
      <c r="O74" s="109"/>
    </row>
    <row r="75" spans="1:15">
      <c r="A75" s="97" t="s">
        <v>67</v>
      </c>
      <c r="B75" s="98" t="s">
        <v>182</v>
      </c>
      <c r="C75" s="97"/>
      <c r="D75" s="15" t="s">
        <v>7</v>
      </c>
      <c r="E75" s="28">
        <f t="shared" ref="E75:H75" si="56">E79</f>
        <v>280</v>
      </c>
      <c r="F75" s="28">
        <f t="shared" si="56"/>
        <v>0</v>
      </c>
      <c r="G75" s="28">
        <f t="shared" si="56"/>
        <v>0</v>
      </c>
      <c r="H75" s="28">
        <f t="shared" si="56"/>
        <v>280</v>
      </c>
      <c r="I75" s="28">
        <f>I79</f>
        <v>0</v>
      </c>
      <c r="J75" s="109" t="s">
        <v>70</v>
      </c>
      <c r="K75" s="109"/>
      <c r="L75" s="109"/>
      <c r="M75" s="109"/>
      <c r="N75" s="109"/>
      <c r="O75" s="109" t="s">
        <v>62</v>
      </c>
    </row>
    <row r="76" spans="1:15">
      <c r="A76" s="97"/>
      <c r="B76" s="98"/>
      <c r="C76" s="97"/>
      <c r="D76" s="15">
        <v>2014</v>
      </c>
      <c r="E76" s="28">
        <f t="shared" ref="E76:I76" si="57">E80</f>
        <v>0</v>
      </c>
      <c r="F76" s="28">
        <f t="shared" si="57"/>
        <v>0</v>
      </c>
      <c r="G76" s="28">
        <f t="shared" si="57"/>
        <v>0</v>
      </c>
      <c r="H76" s="28">
        <f t="shared" ref="E76:I77" si="58">H80</f>
        <v>0</v>
      </c>
      <c r="I76" s="28">
        <f t="shared" si="57"/>
        <v>0</v>
      </c>
      <c r="J76" s="109"/>
      <c r="K76" s="109"/>
      <c r="L76" s="109"/>
      <c r="M76" s="109"/>
      <c r="N76" s="109"/>
      <c r="O76" s="109"/>
    </row>
    <row r="77" spans="1:15">
      <c r="A77" s="97"/>
      <c r="B77" s="98"/>
      <c r="C77" s="97"/>
      <c r="D77" s="15">
        <v>2015</v>
      </c>
      <c r="E77" s="28">
        <f t="shared" si="58"/>
        <v>140</v>
      </c>
      <c r="F77" s="28">
        <f t="shared" si="58"/>
        <v>0</v>
      </c>
      <c r="G77" s="28">
        <f t="shared" si="58"/>
        <v>0</v>
      </c>
      <c r="H77" s="28">
        <f t="shared" si="58"/>
        <v>140</v>
      </c>
      <c r="I77" s="28">
        <f t="shared" si="58"/>
        <v>0</v>
      </c>
      <c r="J77" s="109"/>
      <c r="K77" s="109"/>
      <c r="L77" s="109"/>
      <c r="M77" s="109"/>
      <c r="N77" s="109"/>
      <c r="O77" s="109"/>
    </row>
    <row r="78" spans="1:15">
      <c r="A78" s="97"/>
      <c r="B78" s="98"/>
      <c r="C78" s="97"/>
      <c r="D78" s="15">
        <v>2016</v>
      </c>
      <c r="E78" s="28">
        <f t="shared" ref="E78:I78" si="59">E82</f>
        <v>140</v>
      </c>
      <c r="F78" s="28">
        <f t="shared" si="59"/>
        <v>0</v>
      </c>
      <c r="G78" s="28">
        <f t="shared" si="59"/>
        <v>0</v>
      </c>
      <c r="H78" s="28">
        <f t="shared" si="59"/>
        <v>140</v>
      </c>
      <c r="I78" s="28">
        <f t="shared" si="59"/>
        <v>0</v>
      </c>
      <c r="J78" s="109"/>
      <c r="K78" s="109"/>
      <c r="L78" s="109"/>
      <c r="M78" s="109"/>
      <c r="N78" s="109"/>
      <c r="O78" s="109"/>
    </row>
    <row r="79" spans="1:15">
      <c r="A79" s="97" t="s">
        <v>68</v>
      </c>
      <c r="B79" s="98" t="s">
        <v>183</v>
      </c>
      <c r="C79" s="97"/>
      <c r="D79" s="15" t="s">
        <v>7</v>
      </c>
      <c r="E79" s="28">
        <f t="shared" ref="E79" si="60">E80+E81+E82</f>
        <v>280</v>
      </c>
      <c r="F79" s="28">
        <f t="shared" ref="F79" si="61">F80+F81+F82</f>
        <v>0</v>
      </c>
      <c r="G79" s="28">
        <f t="shared" ref="G79" si="62">G80+G81+G82</f>
        <v>0</v>
      </c>
      <c r="H79" s="28">
        <f t="shared" ref="H79" si="63">H80+H81+H82</f>
        <v>280</v>
      </c>
      <c r="I79" s="28">
        <f>I80+I81+I82</f>
        <v>0</v>
      </c>
      <c r="J79" s="15" t="s">
        <v>70</v>
      </c>
      <c r="K79" s="15"/>
      <c r="L79" s="15"/>
      <c r="M79" s="15"/>
      <c r="N79" s="15"/>
      <c r="O79" s="109" t="s">
        <v>62</v>
      </c>
    </row>
    <row r="80" spans="1:15">
      <c r="A80" s="97"/>
      <c r="B80" s="98"/>
      <c r="C80" s="97"/>
      <c r="D80" s="15">
        <v>2014</v>
      </c>
      <c r="E80" s="28">
        <f>F80+G80+H80+I80</f>
        <v>0</v>
      </c>
      <c r="F80" s="28">
        <v>0</v>
      </c>
      <c r="G80" s="28">
        <v>0</v>
      </c>
      <c r="H80" s="28">
        <v>0</v>
      </c>
      <c r="I80" s="28">
        <v>0</v>
      </c>
      <c r="J80" s="15">
        <v>0</v>
      </c>
      <c r="K80" s="15"/>
      <c r="L80" s="15"/>
      <c r="M80" s="15"/>
      <c r="N80" s="15"/>
      <c r="O80" s="109"/>
    </row>
    <row r="81" spans="1:15">
      <c r="A81" s="97"/>
      <c r="B81" s="98"/>
      <c r="C81" s="97"/>
      <c r="D81" s="15">
        <v>2015</v>
      </c>
      <c r="E81" s="28">
        <f t="shared" ref="E81:E82" si="64">F81+G81+H81+I81</f>
        <v>140</v>
      </c>
      <c r="F81" s="28">
        <v>0</v>
      </c>
      <c r="G81" s="28">
        <v>0</v>
      </c>
      <c r="H81" s="28">
        <v>140</v>
      </c>
      <c r="I81" s="28">
        <v>0</v>
      </c>
      <c r="J81" s="15">
        <v>2</v>
      </c>
      <c r="K81" s="15"/>
      <c r="L81" s="15"/>
      <c r="M81" s="15"/>
      <c r="N81" s="15"/>
      <c r="O81" s="109"/>
    </row>
    <row r="82" spans="1:15">
      <c r="A82" s="97"/>
      <c r="B82" s="98"/>
      <c r="C82" s="97"/>
      <c r="D82" s="15">
        <v>2016</v>
      </c>
      <c r="E82" s="28">
        <f t="shared" si="64"/>
        <v>140</v>
      </c>
      <c r="F82" s="28">
        <v>0</v>
      </c>
      <c r="G82" s="28">
        <v>0</v>
      </c>
      <c r="H82" s="28">
        <v>140</v>
      </c>
      <c r="I82" s="28">
        <v>0</v>
      </c>
      <c r="J82" s="15">
        <v>2</v>
      </c>
      <c r="K82" s="15"/>
      <c r="L82" s="15"/>
      <c r="M82" s="15"/>
      <c r="N82" s="15"/>
      <c r="O82" s="109"/>
    </row>
    <row r="83" spans="1:15">
      <c r="A83" s="97" t="s">
        <v>311</v>
      </c>
      <c r="B83" s="98" t="s">
        <v>310</v>
      </c>
      <c r="C83" s="97"/>
      <c r="D83" s="43" t="s">
        <v>7</v>
      </c>
      <c r="E83" s="28">
        <f>E87</f>
        <v>90</v>
      </c>
      <c r="F83" s="28">
        <f t="shared" ref="F83:I83" si="65">F87</f>
        <v>0</v>
      </c>
      <c r="G83" s="28">
        <f t="shared" si="65"/>
        <v>0</v>
      </c>
      <c r="H83" s="28">
        <f t="shared" si="65"/>
        <v>90</v>
      </c>
      <c r="I83" s="28">
        <f t="shared" si="65"/>
        <v>0</v>
      </c>
      <c r="J83" s="127"/>
      <c r="K83" s="128"/>
      <c r="L83" s="128"/>
      <c r="M83" s="128"/>
      <c r="N83" s="129"/>
      <c r="O83" s="109"/>
    </row>
    <row r="84" spans="1:15">
      <c r="A84" s="97"/>
      <c r="B84" s="98"/>
      <c r="C84" s="97"/>
      <c r="D84" s="43">
        <v>2014</v>
      </c>
      <c r="E84" s="28">
        <f t="shared" ref="E84:I86" si="66">E88</f>
        <v>90</v>
      </c>
      <c r="F84" s="28">
        <f t="shared" si="66"/>
        <v>0</v>
      </c>
      <c r="G84" s="28">
        <f t="shared" si="66"/>
        <v>0</v>
      </c>
      <c r="H84" s="28">
        <f t="shared" si="66"/>
        <v>90</v>
      </c>
      <c r="I84" s="28">
        <f t="shared" si="66"/>
        <v>0</v>
      </c>
      <c r="J84" s="130"/>
      <c r="K84" s="131"/>
      <c r="L84" s="131"/>
      <c r="M84" s="131"/>
      <c r="N84" s="132"/>
      <c r="O84" s="109"/>
    </row>
    <row r="85" spans="1:15">
      <c r="A85" s="97"/>
      <c r="B85" s="98"/>
      <c r="C85" s="97"/>
      <c r="D85" s="43">
        <v>2015</v>
      </c>
      <c r="E85" s="28">
        <f t="shared" si="66"/>
        <v>0</v>
      </c>
      <c r="F85" s="28">
        <f t="shared" si="66"/>
        <v>0</v>
      </c>
      <c r="G85" s="28">
        <f t="shared" si="66"/>
        <v>0</v>
      </c>
      <c r="H85" s="28">
        <f t="shared" si="66"/>
        <v>0</v>
      </c>
      <c r="I85" s="28">
        <f t="shared" si="66"/>
        <v>0</v>
      </c>
      <c r="J85" s="130"/>
      <c r="K85" s="131"/>
      <c r="L85" s="131"/>
      <c r="M85" s="131"/>
      <c r="N85" s="132"/>
      <c r="O85" s="109"/>
    </row>
    <row r="86" spans="1:15">
      <c r="A86" s="97"/>
      <c r="B86" s="98"/>
      <c r="C86" s="97"/>
      <c r="D86" s="43">
        <v>2016</v>
      </c>
      <c r="E86" s="28">
        <f t="shared" si="66"/>
        <v>0</v>
      </c>
      <c r="F86" s="28">
        <f t="shared" si="66"/>
        <v>0</v>
      </c>
      <c r="G86" s="28">
        <f t="shared" si="66"/>
        <v>0</v>
      </c>
      <c r="H86" s="28">
        <f t="shared" si="66"/>
        <v>0</v>
      </c>
      <c r="I86" s="28">
        <f t="shared" si="66"/>
        <v>0</v>
      </c>
      <c r="J86" s="133"/>
      <c r="K86" s="134"/>
      <c r="L86" s="134"/>
      <c r="M86" s="134"/>
      <c r="N86" s="135"/>
      <c r="O86" s="109"/>
    </row>
    <row r="87" spans="1:15">
      <c r="A87" s="97" t="s">
        <v>312</v>
      </c>
      <c r="B87" s="98" t="s">
        <v>314</v>
      </c>
      <c r="C87" s="97"/>
      <c r="D87" s="43" t="s">
        <v>7</v>
      </c>
      <c r="E87" s="28">
        <f>E91</f>
        <v>90</v>
      </c>
      <c r="F87" s="28">
        <f t="shared" ref="F87:I87" si="67">F91</f>
        <v>0</v>
      </c>
      <c r="G87" s="28">
        <f t="shared" si="67"/>
        <v>0</v>
      </c>
      <c r="H87" s="28">
        <f t="shared" si="67"/>
        <v>90</v>
      </c>
      <c r="I87" s="28">
        <f t="shared" si="67"/>
        <v>0</v>
      </c>
      <c r="J87" s="127" t="s">
        <v>317</v>
      </c>
      <c r="K87" s="128"/>
      <c r="L87" s="128"/>
      <c r="M87" s="128"/>
      <c r="N87" s="129"/>
      <c r="O87" s="109"/>
    </row>
    <row r="88" spans="1:15">
      <c r="A88" s="97"/>
      <c r="B88" s="98"/>
      <c r="C88" s="97"/>
      <c r="D88" s="43">
        <v>2014</v>
      </c>
      <c r="E88" s="28">
        <f t="shared" ref="E88:I90" si="68">E92</f>
        <v>90</v>
      </c>
      <c r="F88" s="28">
        <f t="shared" si="68"/>
        <v>0</v>
      </c>
      <c r="G88" s="28">
        <f t="shared" si="68"/>
        <v>0</v>
      </c>
      <c r="H88" s="28">
        <f t="shared" si="68"/>
        <v>90</v>
      </c>
      <c r="I88" s="28">
        <f t="shared" si="68"/>
        <v>0</v>
      </c>
      <c r="J88" s="130"/>
      <c r="K88" s="131"/>
      <c r="L88" s="131"/>
      <c r="M88" s="131"/>
      <c r="N88" s="132"/>
      <c r="O88" s="109"/>
    </row>
    <row r="89" spans="1:15">
      <c r="A89" s="97"/>
      <c r="B89" s="98"/>
      <c r="C89" s="97"/>
      <c r="D89" s="43">
        <v>2015</v>
      </c>
      <c r="E89" s="28">
        <f t="shared" si="68"/>
        <v>0</v>
      </c>
      <c r="F89" s="28">
        <f t="shared" si="68"/>
        <v>0</v>
      </c>
      <c r="G89" s="28">
        <f t="shared" si="68"/>
        <v>0</v>
      </c>
      <c r="H89" s="28">
        <f t="shared" si="68"/>
        <v>0</v>
      </c>
      <c r="I89" s="28">
        <f t="shared" si="68"/>
        <v>0</v>
      </c>
      <c r="J89" s="130"/>
      <c r="K89" s="131"/>
      <c r="L89" s="131"/>
      <c r="M89" s="131"/>
      <c r="N89" s="132"/>
      <c r="O89" s="109"/>
    </row>
    <row r="90" spans="1:15">
      <c r="A90" s="97"/>
      <c r="B90" s="98"/>
      <c r="C90" s="97"/>
      <c r="D90" s="43">
        <v>2016</v>
      </c>
      <c r="E90" s="28">
        <f t="shared" si="68"/>
        <v>0</v>
      </c>
      <c r="F90" s="28">
        <f t="shared" si="68"/>
        <v>0</v>
      </c>
      <c r="G90" s="28">
        <f t="shared" si="68"/>
        <v>0</v>
      </c>
      <c r="H90" s="28">
        <f t="shared" si="68"/>
        <v>0</v>
      </c>
      <c r="I90" s="28">
        <f t="shared" si="68"/>
        <v>0</v>
      </c>
      <c r="J90" s="133"/>
      <c r="K90" s="134"/>
      <c r="L90" s="134"/>
      <c r="M90" s="134"/>
      <c r="N90" s="135"/>
      <c r="O90" s="109"/>
    </row>
    <row r="91" spans="1:15" ht="45">
      <c r="A91" s="97" t="s">
        <v>313</v>
      </c>
      <c r="B91" s="98" t="s">
        <v>315</v>
      </c>
      <c r="C91" s="97"/>
      <c r="D91" s="43" t="s">
        <v>7</v>
      </c>
      <c r="E91" s="28">
        <f t="shared" ref="E91:I91" si="69">E92+E93+E94</f>
        <v>90</v>
      </c>
      <c r="F91" s="28">
        <f t="shared" si="69"/>
        <v>0</v>
      </c>
      <c r="G91" s="28">
        <f t="shared" si="69"/>
        <v>0</v>
      </c>
      <c r="H91" s="28">
        <f t="shared" si="69"/>
        <v>90</v>
      </c>
      <c r="I91" s="28">
        <f t="shared" si="69"/>
        <v>0</v>
      </c>
      <c r="J91" s="43" t="s">
        <v>317</v>
      </c>
      <c r="K91" s="43"/>
      <c r="L91" s="43"/>
      <c r="M91" s="43"/>
      <c r="N91" s="43"/>
      <c r="O91" s="109" t="s">
        <v>316</v>
      </c>
    </row>
    <row r="92" spans="1:15">
      <c r="A92" s="97"/>
      <c r="B92" s="98"/>
      <c r="C92" s="97"/>
      <c r="D92" s="43">
        <v>2014</v>
      </c>
      <c r="E92" s="28">
        <f>F92+G92+H92+I92</f>
        <v>90</v>
      </c>
      <c r="F92" s="28">
        <v>0</v>
      </c>
      <c r="G92" s="28">
        <v>0</v>
      </c>
      <c r="H92" s="28">
        <v>90</v>
      </c>
      <c r="I92" s="28">
        <v>0</v>
      </c>
      <c r="J92" s="43" t="s">
        <v>109</v>
      </c>
      <c r="K92" s="43"/>
      <c r="L92" s="43"/>
      <c r="M92" s="43"/>
      <c r="N92" s="43"/>
      <c r="O92" s="109"/>
    </row>
    <row r="93" spans="1:15">
      <c r="A93" s="97"/>
      <c r="B93" s="98"/>
      <c r="C93" s="97"/>
      <c r="D93" s="43">
        <v>2015</v>
      </c>
      <c r="E93" s="28">
        <f t="shared" ref="E93:E94" si="70">F93+G93+H93+I93</f>
        <v>0</v>
      </c>
      <c r="F93" s="28">
        <v>0</v>
      </c>
      <c r="G93" s="28">
        <v>0</v>
      </c>
      <c r="H93" s="28">
        <v>0</v>
      </c>
      <c r="I93" s="28">
        <v>0</v>
      </c>
      <c r="J93" s="43" t="s">
        <v>318</v>
      </c>
      <c r="K93" s="43"/>
      <c r="L93" s="43"/>
      <c r="M93" s="43"/>
      <c r="N93" s="43"/>
      <c r="O93" s="109"/>
    </row>
    <row r="94" spans="1:15">
      <c r="A94" s="97"/>
      <c r="B94" s="98"/>
      <c r="C94" s="97"/>
      <c r="D94" s="43">
        <v>2016</v>
      </c>
      <c r="E94" s="28">
        <f t="shared" si="70"/>
        <v>0</v>
      </c>
      <c r="F94" s="28">
        <v>0</v>
      </c>
      <c r="G94" s="28">
        <v>0</v>
      </c>
      <c r="H94" s="28">
        <v>0</v>
      </c>
      <c r="I94" s="28">
        <v>0</v>
      </c>
      <c r="J94" s="43" t="s">
        <v>318</v>
      </c>
      <c r="K94" s="43"/>
      <c r="L94" s="43"/>
      <c r="M94" s="43"/>
      <c r="N94" s="43"/>
      <c r="O94" s="109"/>
    </row>
    <row r="95" spans="1:15" ht="15" customHeight="1">
      <c r="A95" s="124" t="s">
        <v>349</v>
      </c>
      <c r="B95" s="98" t="s">
        <v>352</v>
      </c>
      <c r="C95" s="64"/>
      <c r="D95" s="65" t="s">
        <v>7</v>
      </c>
      <c r="E95" s="28">
        <f>E99</f>
        <v>50</v>
      </c>
      <c r="F95" s="28">
        <f t="shared" ref="F95:I95" si="71">F99</f>
        <v>0</v>
      </c>
      <c r="G95" s="28">
        <f t="shared" si="71"/>
        <v>0</v>
      </c>
      <c r="H95" s="28">
        <f t="shared" si="71"/>
        <v>50</v>
      </c>
      <c r="I95" s="28">
        <f t="shared" si="71"/>
        <v>0</v>
      </c>
      <c r="J95" s="127"/>
      <c r="K95" s="128"/>
      <c r="L95" s="128"/>
      <c r="M95" s="128"/>
      <c r="N95" s="129"/>
      <c r="O95" s="103"/>
    </row>
    <row r="96" spans="1:15">
      <c r="A96" s="125"/>
      <c r="B96" s="98"/>
      <c r="C96" s="64"/>
      <c r="D96" s="65">
        <v>2014</v>
      </c>
      <c r="E96" s="28">
        <f t="shared" ref="E96:I96" si="72">E100</f>
        <v>50</v>
      </c>
      <c r="F96" s="28">
        <f t="shared" si="72"/>
        <v>0</v>
      </c>
      <c r="G96" s="28">
        <f t="shared" si="72"/>
        <v>0</v>
      </c>
      <c r="H96" s="28">
        <f t="shared" si="72"/>
        <v>50</v>
      </c>
      <c r="I96" s="28">
        <f t="shared" si="72"/>
        <v>0</v>
      </c>
      <c r="J96" s="130"/>
      <c r="K96" s="131"/>
      <c r="L96" s="131"/>
      <c r="M96" s="131"/>
      <c r="N96" s="132"/>
      <c r="O96" s="104"/>
    </row>
    <row r="97" spans="1:15">
      <c r="A97" s="125"/>
      <c r="B97" s="98"/>
      <c r="C97" s="64"/>
      <c r="D97" s="65">
        <v>2015</v>
      </c>
      <c r="E97" s="28">
        <f t="shared" ref="E97:I97" si="73">E101</f>
        <v>0</v>
      </c>
      <c r="F97" s="28">
        <f t="shared" si="73"/>
        <v>0</v>
      </c>
      <c r="G97" s="28">
        <f t="shared" si="73"/>
        <v>0</v>
      </c>
      <c r="H97" s="28">
        <f t="shared" si="73"/>
        <v>0</v>
      </c>
      <c r="I97" s="28">
        <f t="shared" si="73"/>
        <v>0</v>
      </c>
      <c r="J97" s="130"/>
      <c r="K97" s="131"/>
      <c r="L97" s="131"/>
      <c r="M97" s="131"/>
      <c r="N97" s="132"/>
      <c r="O97" s="104"/>
    </row>
    <row r="98" spans="1:15">
      <c r="A98" s="126"/>
      <c r="B98" s="98"/>
      <c r="C98" s="64"/>
      <c r="D98" s="65">
        <v>2016</v>
      </c>
      <c r="E98" s="28">
        <f t="shared" ref="E98:I98" si="74">E102</f>
        <v>0</v>
      </c>
      <c r="F98" s="28">
        <f t="shared" si="74"/>
        <v>0</v>
      </c>
      <c r="G98" s="28">
        <f t="shared" si="74"/>
        <v>0</v>
      </c>
      <c r="H98" s="28">
        <f t="shared" si="74"/>
        <v>0</v>
      </c>
      <c r="I98" s="28">
        <f t="shared" si="74"/>
        <v>0</v>
      </c>
      <c r="J98" s="133"/>
      <c r="K98" s="134"/>
      <c r="L98" s="134"/>
      <c r="M98" s="134"/>
      <c r="N98" s="135"/>
      <c r="O98" s="105"/>
    </row>
    <row r="99" spans="1:15" ht="15" customHeight="1">
      <c r="A99" s="124" t="s">
        <v>350</v>
      </c>
      <c r="B99" s="98" t="s">
        <v>355</v>
      </c>
      <c r="C99" s="64"/>
      <c r="D99" s="65" t="s">
        <v>7</v>
      </c>
      <c r="E99" s="28">
        <f>E103</f>
        <v>50</v>
      </c>
      <c r="F99" s="28">
        <f t="shared" ref="F99:I99" si="75">F103</f>
        <v>0</v>
      </c>
      <c r="G99" s="28">
        <f t="shared" si="75"/>
        <v>0</v>
      </c>
      <c r="H99" s="28">
        <f t="shared" si="75"/>
        <v>50</v>
      </c>
      <c r="I99" s="28">
        <f t="shared" si="75"/>
        <v>0</v>
      </c>
      <c r="J99" s="127" t="s">
        <v>357</v>
      </c>
      <c r="K99" s="128"/>
      <c r="L99" s="128"/>
      <c r="M99" s="128"/>
      <c r="N99" s="129"/>
      <c r="O99" s="103"/>
    </row>
    <row r="100" spans="1:15">
      <c r="A100" s="125"/>
      <c r="B100" s="98"/>
      <c r="C100" s="64"/>
      <c r="D100" s="65">
        <v>2014</v>
      </c>
      <c r="E100" s="28">
        <f t="shared" ref="E100:I100" si="76">E104</f>
        <v>50</v>
      </c>
      <c r="F100" s="28">
        <f t="shared" si="76"/>
        <v>0</v>
      </c>
      <c r="G100" s="28">
        <f t="shared" si="76"/>
        <v>0</v>
      </c>
      <c r="H100" s="28">
        <f t="shared" si="76"/>
        <v>50</v>
      </c>
      <c r="I100" s="28">
        <f t="shared" si="76"/>
        <v>0</v>
      </c>
      <c r="J100" s="130"/>
      <c r="K100" s="131"/>
      <c r="L100" s="131"/>
      <c r="M100" s="131"/>
      <c r="N100" s="132"/>
      <c r="O100" s="104"/>
    </row>
    <row r="101" spans="1:15">
      <c r="A101" s="125"/>
      <c r="B101" s="98"/>
      <c r="C101" s="64"/>
      <c r="D101" s="65">
        <v>2015</v>
      </c>
      <c r="E101" s="28">
        <f t="shared" ref="E101:I101" si="77">E105</f>
        <v>0</v>
      </c>
      <c r="F101" s="28">
        <f t="shared" si="77"/>
        <v>0</v>
      </c>
      <c r="G101" s="28">
        <f t="shared" si="77"/>
        <v>0</v>
      </c>
      <c r="H101" s="28">
        <f t="shared" si="77"/>
        <v>0</v>
      </c>
      <c r="I101" s="28">
        <f t="shared" si="77"/>
        <v>0</v>
      </c>
      <c r="J101" s="130"/>
      <c r="K101" s="131"/>
      <c r="L101" s="131"/>
      <c r="M101" s="131"/>
      <c r="N101" s="132"/>
      <c r="O101" s="104"/>
    </row>
    <row r="102" spans="1:15">
      <c r="A102" s="126"/>
      <c r="B102" s="98"/>
      <c r="C102" s="64"/>
      <c r="D102" s="65">
        <v>2016</v>
      </c>
      <c r="E102" s="28">
        <f t="shared" ref="E102:I102" si="78">E106</f>
        <v>0</v>
      </c>
      <c r="F102" s="28">
        <f t="shared" si="78"/>
        <v>0</v>
      </c>
      <c r="G102" s="28">
        <f t="shared" si="78"/>
        <v>0</v>
      </c>
      <c r="H102" s="28">
        <f t="shared" si="78"/>
        <v>0</v>
      </c>
      <c r="I102" s="28">
        <f t="shared" si="78"/>
        <v>0</v>
      </c>
      <c r="J102" s="133"/>
      <c r="K102" s="134"/>
      <c r="L102" s="134"/>
      <c r="M102" s="134"/>
      <c r="N102" s="135"/>
      <c r="O102" s="105"/>
    </row>
    <row r="103" spans="1:15" ht="33.75">
      <c r="A103" s="124" t="s">
        <v>351</v>
      </c>
      <c r="B103" s="98" t="s">
        <v>356</v>
      </c>
      <c r="C103" s="64"/>
      <c r="D103" s="65" t="s">
        <v>7</v>
      </c>
      <c r="E103" s="28">
        <f t="shared" ref="E103" si="79">E104+E105+E106</f>
        <v>50</v>
      </c>
      <c r="F103" s="28">
        <f t="shared" ref="F103:I103" si="80">F104+F105+F106</f>
        <v>0</v>
      </c>
      <c r="G103" s="28">
        <f t="shared" si="80"/>
        <v>0</v>
      </c>
      <c r="H103" s="28">
        <f t="shared" si="80"/>
        <v>50</v>
      </c>
      <c r="I103" s="28">
        <f t="shared" si="80"/>
        <v>0</v>
      </c>
      <c r="J103" s="65" t="s">
        <v>357</v>
      </c>
      <c r="K103" s="65"/>
      <c r="L103" s="65"/>
      <c r="M103" s="65"/>
      <c r="N103" s="65"/>
      <c r="O103" s="103" t="s">
        <v>316</v>
      </c>
    </row>
    <row r="104" spans="1:15">
      <c r="A104" s="125"/>
      <c r="B104" s="98"/>
      <c r="C104" s="64"/>
      <c r="D104" s="65">
        <v>2014</v>
      </c>
      <c r="E104" s="28">
        <f>F104+G104+H104+I104</f>
        <v>50</v>
      </c>
      <c r="F104" s="28">
        <v>0</v>
      </c>
      <c r="G104" s="28">
        <v>0</v>
      </c>
      <c r="H104" s="28">
        <v>50</v>
      </c>
      <c r="I104" s="28">
        <v>0</v>
      </c>
      <c r="J104" s="70" t="s">
        <v>354</v>
      </c>
      <c r="K104" s="65"/>
      <c r="L104" s="65"/>
      <c r="M104" s="65"/>
      <c r="N104" s="65"/>
      <c r="O104" s="104"/>
    </row>
    <row r="105" spans="1:15">
      <c r="A105" s="125"/>
      <c r="B105" s="98"/>
      <c r="C105" s="64"/>
      <c r="D105" s="65">
        <v>2015</v>
      </c>
      <c r="E105" s="28">
        <f t="shared" ref="E105:E106" si="81">F105+G105+H105+I105</f>
        <v>0</v>
      </c>
      <c r="F105" s="28">
        <v>0</v>
      </c>
      <c r="G105" s="28">
        <v>0</v>
      </c>
      <c r="H105" s="28">
        <v>0</v>
      </c>
      <c r="I105" s="28">
        <v>0</v>
      </c>
      <c r="J105" s="65">
        <v>0</v>
      </c>
      <c r="K105" s="65"/>
      <c r="L105" s="65"/>
      <c r="M105" s="65"/>
      <c r="N105" s="65"/>
      <c r="O105" s="104"/>
    </row>
    <row r="106" spans="1:15">
      <c r="A106" s="126"/>
      <c r="B106" s="98"/>
      <c r="C106" s="64"/>
      <c r="D106" s="65">
        <v>2016</v>
      </c>
      <c r="E106" s="28">
        <f t="shared" si="81"/>
        <v>0</v>
      </c>
      <c r="F106" s="28">
        <v>0</v>
      </c>
      <c r="G106" s="28">
        <v>0</v>
      </c>
      <c r="H106" s="28">
        <v>0</v>
      </c>
      <c r="I106" s="28">
        <v>0</v>
      </c>
      <c r="J106" s="65">
        <v>0</v>
      </c>
      <c r="K106" s="65"/>
      <c r="L106" s="65"/>
      <c r="M106" s="65"/>
      <c r="N106" s="65"/>
      <c r="O106" s="105"/>
    </row>
    <row r="107" spans="1:15">
      <c r="A107" s="116" t="s">
        <v>45</v>
      </c>
      <c r="B107" s="118" t="s">
        <v>87</v>
      </c>
      <c r="C107" s="119"/>
      <c r="D107" s="16" t="s">
        <v>7</v>
      </c>
      <c r="E107" s="29">
        <f>E111</f>
        <v>6875</v>
      </c>
      <c r="F107" s="29">
        <f t="shared" ref="F107:I107" si="82">F111</f>
        <v>0</v>
      </c>
      <c r="G107" s="29">
        <f t="shared" si="82"/>
        <v>0</v>
      </c>
      <c r="H107" s="29">
        <f t="shared" si="82"/>
        <v>6875</v>
      </c>
      <c r="I107" s="29">
        <f t="shared" si="82"/>
        <v>0</v>
      </c>
      <c r="J107" s="119"/>
      <c r="K107" s="119"/>
      <c r="L107" s="119"/>
      <c r="M107" s="119"/>
      <c r="N107" s="119"/>
      <c r="O107" s="119"/>
    </row>
    <row r="108" spans="1:15">
      <c r="A108" s="116"/>
      <c r="B108" s="118"/>
      <c r="C108" s="119"/>
      <c r="D108" s="16">
        <v>2014</v>
      </c>
      <c r="E108" s="29">
        <f t="shared" ref="E108:I111" si="83">E112</f>
        <v>0</v>
      </c>
      <c r="F108" s="29">
        <f t="shared" si="83"/>
        <v>0</v>
      </c>
      <c r="G108" s="29">
        <f t="shared" si="83"/>
        <v>0</v>
      </c>
      <c r="H108" s="29">
        <f t="shared" si="83"/>
        <v>0</v>
      </c>
      <c r="I108" s="29">
        <f t="shared" si="83"/>
        <v>0</v>
      </c>
      <c r="J108" s="119"/>
      <c r="K108" s="119"/>
      <c r="L108" s="119"/>
      <c r="M108" s="119"/>
      <c r="N108" s="119"/>
      <c r="O108" s="119"/>
    </row>
    <row r="109" spans="1:15">
      <c r="A109" s="116"/>
      <c r="B109" s="118"/>
      <c r="C109" s="119"/>
      <c r="D109" s="16">
        <v>2015</v>
      </c>
      <c r="E109" s="29">
        <f t="shared" si="83"/>
        <v>425</v>
      </c>
      <c r="F109" s="29">
        <f t="shared" si="83"/>
        <v>0</v>
      </c>
      <c r="G109" s="29">
        <f t="shared" si="83"/>
        <v>0</v>
      </c>
      <c r="H109" s="29">
        <f t="shared" si="83"/>
        <v>425</v>
      </c>
      <c r="I109" s="29">
        <f t="shared" si="83"/>
        <v>0</v>
      </c>
      <c r="J109" s="119"/>
      <c r="K109" s="119"/>
      <c r="L109" s="119"/>
      <c r="M109" s="119"/>
      <c r="N109" s="119"/>
      <c r="O109" s="119"/>
    </row>
    <row r="110" spans="1:15">
      <c r="A110" s="116"/>
      <c r="B110" s="118"/>
      <c r="C110" s="119"/>
      <c r="D110" s="16">
        <v>2016</v>
      </c>
      <c r="E110" s="29">
        <f t="shared" si="83"/>
        <v>6450</v>
      </c>
      <c r="F110" s="29">
        <f t="shared" si="83"/>
        <v>0</v>
      </c>
      <c r="G110" s="29">
        <f t="shared" si="83"/>
        <v>0</v>
      </c>
      <c r="H110" s="29">
        <f t="shared" si="83"/>
        <v>6450</v>
      </c>
      <c r="I110" s="29">
        <f t="shared" si="83"/>
        <v>0</v>
      </c>
      <c r="J110" s="119"/>
      <c r="K110" s="119"/>
      <c r="L110" s="119"/>
      <c r="M110" s="119"/>
      <c r="N110" s="119"/>
      <c r="O110" s="119"/>
    </row>
    <row r="111" spans="1:15">
      <c r="A111" s="116" t="s">
        <v>71</v>
      </c>
      <c r="B111" s="117" t="s">
        <v>88</v>
      </c>
      <c r="C111" s="116"/>
      <c r="D111" s="16" t="s">
        <v>7</v>
      </c>
      <c r="E111" s="29">
        <f>E115</f>
        <v>6875</v>
      </c>
      <c r="F111" s="29">
        <f t="shared" si="83"/>
        <v>0</v>
      </c>
      <c r="G111" s="29">
        <f t="shared" si="83"/>
        <v>0</v>
      </c>
      <c r="H111" s="29">
        <f t="shared" si="83"/>
        <v>6875</v>
      </c>
      <c r="I111" s="29">
        <f t="shared" si="83"/>
        <v>0</v>
      </c>
      <c r="J111" s="119"/>
      <c r="K111" s="119"/>
      <c r="L111" s="119"/>
      <c r="M111" s="119"/>
      <c r="N111" s="119"/>
      <c r="O111" s="119"/>
    </row>
    <row r="112" spans="1:15" ht="22.5" customHeight="1">
      <c r="A112" s="116"/>
      <c r="B112" s="117"/>
      <c r="C112" s="116"/>
      <c r="D112" s="16">
        <v>2014</v>
      </c>
      <c r="E112" s="29">
        <f t="shared" ref="E112:I114" si="84">E116</f>
        <v>0</v>
      </c>
      <c r="F112" s="29">
        <f t="shared" si="84"/>
        <v>0</v>
      </c>
      <c r="G112" s="29">
        <f t="shared" si="84"/>
        <v>0</v>
      </c>
      <c r="H112" s="29">
        <f t="shared" si="84"/>
        <v>0</v>
      </c>
      <c r="I112" s="29">
        <f t="shared" si="84"/>
        <v>0</v>
      </c>
      <c r="J112" s="119"/>
      <c r="K112" s="119"/>
      <c r="L112" s="119"/>
      <c r="M112" s="119"/>
      <c r="N112" s="119"/>
      <c r="O112" s="119"/>
    </row>
    <row r="113" spans="1:15" ht="18.75" customHeight="1">
      <c r="A113" s="116"/>
      <c r="B113" s="117"/>
      <c r="C113" s="116"/>
      <c r="D113" s="16">
        <v>2015</v>
      </c>
      <c r="E113" s="29">
        <f t="shared" si="84"/>
        <v>425</v>
      </c>
      <c r="F113" s="29">
        <f t="shared" si="84"/>
        <v>0</v>
      </c>
      <c r="G113" s="29">
        <f t="shared" si="84"/>
        <v>0</v>
      </c>
      <c r="H113" s="29">
        <f t="shared" si="84"/>
        <v>425</v>
      </c>
      <c r="I113" s="29">
        <f t="shared" si="84"/>
        <v>0</v>
      </c>
      <c r="J113" s="119"/>
      <c r="K113" s="119"/>
      <c r="L113" s="119"/>
      <c r="M113" s="119"/>
      <c r="N113" s="119"/>
      <c r="O113" s="119"/>
    </row>
    <row r="114" spans="1:15" ht="23.25" customHeight="1">
      <c r="A114" s="116"/>
      <c r="B114" s="117"/>
      <c r="C114" s="116"/>
      <c r="D114" s="16">
        <v>2016</v>
      </c>
      <c r="E114" s="29">
        <f t="shared" si="84"/>
        <v>6450</v>
      </c>
      <c r="F114" s="29">
        <f t="shared" si="84"/>
        <v>0</v>
      </c>
      <c r="G114" s="29">
        <f t="shared" si="84"/>
        <v>0</v>
      </c>
      <c r="H114" s="29">
        <f t="shared" si="84"/>
        <v>6450</v>
      </c>
      <c r="I114" s="29">
        <f t="shared" si="84"/>
        <v>0</v>
      </c>
      <c r="J114" s="119"/>
      <c r="K114" s="119"/>
      <c r="L114" s="119"/>
      <c r="M114" s="119"/>
      <c r="N114" s="119"/>
      <c r="O114" s="119"/>
    </row>
    <row r="115" spans="1:15" ht="49.5" customHeight="1">
      <c r="A115" s="116" t="s">
        <v>72</v>
      </c>
      <c r="B115" s="117" t="s">
        <v>74</v>
      </c>
      <c r="C115" s="116"/>
      <c r="D115" s="16" t="s">
        <v>7</v>
      </c>
      <c r="E115" s="29">
        <f t="shared" ref="E115:F118" si="85">E119+E123+E127+E131+E135</f>
        <v>6875</v>
      </c>
      <c r="F115" s="29">
        <f t="shared" si="85"/>
        <v>0</v>
      </c>
      <c r="G115" s="29">
        <f t="shared" ref="G115:I115" si="86">G119+G123+G127+G131+G135</f>
        <v>0</v>
      </c>
      <c r="H115" s="29">
        <f t="shared" si="86"/>
        <v>6875</v>
      </c>
      <c r="I115" s="29">
        <f t="shared" si="86"/>
        <v>0</v>
      </c>
      <c r="J115" s="19" t="s">
        <v>75</v>
      </c>
      <c r="K115" s="19" t="s">
        <v>76</v>
      </c>
      <c r="L115" s="19" t="s">
        <v>77</v>
      </c>
      <c r="M115" s="19" t="s">
        <v>78</v>
      </c>
      <c r="N115" s="19" t="s">
        <v>79</v>
      </c>
      <c r="O115" s="119"/>
    </row>
    <row r="116" spans="1:15">
      <c r="A116" s="116"/>
      <c r="B116" s="117"/>
      <c r="C116" s="116"/>
      <c r="D116" s="16">
        <v>2014</v>
      </c>
      <c r="E116" s="29">
        <f t="shared" si="85"/>
        <v>0</v>
      </c>
      <c r="F116" s="29">
        <f t="shared" si="85"/>
        <v>0</v>
      </c>
      <c r="G116" s="29">
        <f t="shared" ref="G116:I118" si="87">G120+G124+G128+G132+G136</f>
        <v>0</v>
      </c>
      <c r="H116" s="29">
        <f t="shared" si="87"/>
        <v>0</v>
      </c>
      <c r="I116" s="29">
        <f t="shared" si="87"/>
        <v>0</v>
      </c>
      <c r="J116" s="19">
        <v>0</v>
      </c>
      <c r="K116" s="19">
        <v>0</v>
      </c>
      <c r="L116" s="19">
        <v>0</v>
      </c>
      <c r="M116" s="20" t="s">
        <v>81</v>
      </c>
      <c r="N116" s="19">
        <v>0</v>
      </c>
      <c r="O116" s="119"/>
    </row>
    <row r="117" spans="1:15">
      <c r="A117" s="116"/>
      <c r="B117" s="117"/>
      <c r="C117" s="116"/>
      <c r="D117" s="16">
        <v>2015</v>
      </c>
      <c r="E117" s="29">
        <f t="shared" si="85"/>
        <v>425</v>
      </c>
      <c r="F117" s="29">
        <f t="shared" si="85"/>
        <v>0</v>
      </c>
      <c r="G117" s="29">
        <f t="shared" si="87"/>
        <v>0</v>
      </c>
      <c r="H117" s="29">
        <f t="shared" si="87"/>
        <v>425</v>
      </c>
      <c r="I117" s="29">
        <f t="shared" si="87"/>
        <v>0</v>
      </c>
      <c r="J117" s="19">
        <v>20</v>
      </c>
      <c r="K117" s="19">
        <v>0</v>
      </c>
      <c r="L117" s="19">
        <v>0</v>
      </c>
      <c r="M117" s="20" t="s">
        <v>345</v>
      </c>
      <c r="N117" s="19">
        <v>1</v>
      </c>
      <c r="O117" s="119"/>
    </row>
    <row r="118" spans="1:15">
      <c r="A118" s="116"/>
      <c r="B118" s="117"/>
      <c r="C118" s="116"/>
      <c r="D118" s="16">
        <v>2016</v>
      </c>
      <c r="E118" s="29">
        <f t="shared" si="85"/>
        <v>6450</v>
      </c>
      <c r="F118" s="29">
        <f t="shared" si="85"/>
        <v>0</v>
      </c>
      <c r="G118" s="29">
        <f t="shared" si="87"/>
        <v>0</v>
      </c>
      <c r="H118" s="29">
        <f t="shared" si="87"/>
        <v>6450</v>
      </c>
      <c r="I118" s="29">
        <f t="shared" si="87"/>
        <v>0</v>
      </c>
      <c r="J118" s="19">
        <v>0</v>
      </c>
      <c r="K118" s="19">
        <v>1736</v>
      </c>
      <c r="L118" s="19">
        <v>2</v>
      </c>
      <c r="M118" s="20" t="s">
        <v>81</v>
      </c>
      <c r="N118" s="19">
        <v>0</v>
      </c>
      <c r="O118" s="119"/>
    </row>
    <row r="119" spans="1:15" ht="79.5" customHeight="1">
      <c r="A119" s="116" t="s">
        <v>73</v>
      </c>
      <c r="B119" s="117" t="s">
        <v>330</v>
      </c>
      <c r="C119" s="116"/>
      <c r="D119" s="16" t="s">
        <v>7</v>
      </c>
      <c r="E119" s="39">
        <f t="shared" ref="E119:H119" si="88">E120+E121+E122</f>
        <v>6400</v>
      </c>
      <c r="F119" s="39">
        <f t="shared" si="88"/>
        <v>0</v>
      </c>
      <c r="G119" s="39">
        <f t="shared" si="88"/>
        <v>0</v>
      </c>
      <c r="H119" s="39">
        <f t="shared" si="88"/>
        <v>6400</v>
      </c>
      <c r="I119" s="39">
        <f>I120+I121+I122</f>
        <v>0</v>
      </c>
      <c r="J119" s="19" t="s">
        <v>75</v>
      </c>
      <c r="K119" s="19" t="s">
        <v>76</v>
      </c>
      <c r="L119" s="19" t="s">
        <v>77</v>
      </c>
      <c r="M119" s="19" t="s">
        <v>78</v>
      </c>
      <c r="N119" s="16"/>
      <c r="O119" s="119" t="s">
        <v>307</v>
      </c>
    </row>
    <row r="120" spans="1:15">
      <c r="A120" s="116"/>
      <c r="B120" s="117"/>
      <c r="C120" s="116"/>
      <c r="D120" s="16">
        <v>2014</v>
      </c>
      <c r="E120" s="39">
        <f>F120+G120+H120+I120</f>
        <v>0</v>
      </c>
      <c r="F120" s="39">
        <v>0</v>
      </c>
      <c r="G120" s="39">
        <v>0</v>
      </c>
      <c r="H120" s="39">
        <v>0</v>
      </c>
      <c r="I120" s="39">
        <v>0</v>
      </c>
      <c r="J120" s="19">
        <v>0</v>
      </c>
      <c r="K120" s="19">
        <v>0</v>
      </c>
      <c r="L120" s="19">
        <v>0</v>
      </c>
      <c r="M120" s="20" t="s">
        <v>81</v>
      </c>
      <c r="N120" s="8"/>
      <c r="O120" s="119"/>
    </row>
    <row r="121" spans="1:15">
      <c r="A121" s="116"/>
      <c r="B121" s="117"/>
      <c r="C121" s="116"/>
      <c r="D121" s="16">
        <v>2015</v>
      </c>
      <c r="E121" s="39">
        <f t="shared" ref="E121:E122" si="89">F121+G121+H121+I121</f>
        <v>400</v>
      </c>
      <c r="F121" s="39">
        <v>0</v>
      </c>
      <c r="G121" s="39">
        <v>0</v>
      </c>
      <c r="H121" s="39">
        <v>400</v>
      </c>
      <c r="I121" s="39">
        <v>0</v>
      </c>
      <c r="J121" s="19">
        <v>20</v>
      </c>
      <c r="K121" s="19">
        <v>0</v>
      </c>
      <c r="L121" s="19">
        <v>0</v>
      </c>
      <c r="M121" s="19">
        <v>0</v>
      </c>
      <c r="N121" s="16"/>
      <c r="O121" s="119"/>
    </row>
    <row r="122" spans="1:15">
      <c r="A122" s="116"/>
      <c r="B122" s="117"/>
      <c r="C122" s="116"/>
      <c r="D122" s="16">
        <v>2016</v>
      </c>
      <c r="E122" s="39">
        <f t="shared" si="89"/>
        <v>6000</v>
      </c>
      <c r="F122" s="39">
        <v>0</v>
      </c>
      <c r="G122" s="39">
        <v>0</v>
      </c>
      <c r="H122" s="39">
        <v>6000</v>
      </c>
      <c r="I122" s="39">
        <v>0</v>
      </c>
      <c r="J122" s="19">
        <v>0</v>
      </c>
      <c r="K122" s="19">
        <v>1736</v>
      </c>
      <c r="L122" s="19">
        <v>1</v>
      </c>
      <c r="M122" s="19">
        <v>0</v>
      </c>
      <c r="N122" s="16"/>
      <c r="O122" s="119"/>
    </row>
    <row r="123" spans="1:15" ht="45.75" customHeight="1">
      <c r="A123" s="116" t="s">
        <v>89</v>
      </c>
      <c r="B123" s="117" t="s">
        <v>331</v>
      </c>
      <c r="C123" s="116"/>
      <c r="D123" s="16" t="s">
        <v>7</v>
      </c>
      <c r="E123" s="39">
        <f t="shared" ref="E123:H123" si="90">E124+E125+E126</f>
        <v>0</v>
      </c>
      <c r="F123" s="39">
        <f t="shared" si="90"/>
        <v>0</v>
      </c>
      <c r="G123" s="39">
        <f t="shared" si="90"/>
        <v>0</v>
      </c>
      <c r="H123" s="39">
        <f t="shared" si="90"/>
        <v>0</v>
      </c>
      <c r="I123" s="39">
        <f>I124+I125+I126</f>
        <v>0</v>
      </c>
      <c r="J123" s="19" t="s">
        <v>75</v>
      </c>
      <c r="K123" s="19" t="s">
        <v>348</v>
      </c>
      <c r="L123" s="16"/>
      <c r="M123" s="16"/>
      <c r="N123" s="16"/>
      <c r="O123" s="119" t="s">
        <v>82</v>
      </c>
    </row>
    <row r="124" spans="1:15">
      <c r="A124" s="116"/>
      <c r="B124" s="117"/>
      <c r="C124" s="116"/>
      <c r="D124" s="16">
        <v>2014</v>
      </c>
      <c r="E124" s="39">
        <f>F124+G124+H124+I124</f>
        <v>0</v>
      </c>
      <c r="F124" s="39">
        <v>0</v>
      </c>
      <c r="G124" s="39">
        <v>0</v>
      </c>
      <c r="H124" s="39">
        <v>0</v>
      </c>
      <c r="I124" s="39">
        <v>0</v>
      </c>
      <c r="J124" s="19">
        <v>0</v>
      </c>
      <c r="K124" s="20" t="s">
        <v>81</v>
      </c>
      <c r="L124" s="16"/>
      <c r="M124" s="16"/>
      <c r="N124" s="16"/>
      <c r="O124" s="119"/>
    </row>
    <row r="125" spans="1:15">
      <c r="A125" s="116"/>
      <c r="B125" s="117"/>
      <c r="C125" s="116"/>
      <c r="D125" s="16">
        <v>2015</v>
      </c>
      <c r="E125" s="39">
        <f t="shared" ref="E125:E126" si="91">F125+G125+H125+I125</f>
        <v>0</v>
      </c>
      <c r="F125" s="39">
        <v>0</v>
      </c>
      <c r="G125" s="39">
        <v>0</v>
      </c>
      <c r="H125" s="39">
        <v>0</v>
      </c>
      <c r="I125" s="39">
        <v>0</v>
      </c>
      <c r="J125" s="19">
        <v>0</v>
      </c>
      <c r="K125" s="19">
        <v>0</v>
      </c>
      <c r="L125" s="16"/>
      <c r="M125" s="16"/>
      <c r="N125" s="16"/>
      <c r="O125" s="119"/>
    </row>
    <row r="126" spans="1:15">
      <c r="A126" s="116"/>
      <c r="B126" s="117"/>
      <c r="C126" s="116"/>
      <c r="D126" s="16">
        <v>2016</v>
      </c>
      <c r="E126" s="39">
        <f t="shared" si="91"/>
        <v>0</v>
      </c>
      <c r="F126" s="39">
        <v>0</v>
      </c>
      <c r="G126" s="39">
        <v>0</v>
      </c>
      <c r="H126" s="39">
        <v>0</v>
      </c>
      <c r="I126" s="39">
        <v>0</v>
      </c>
      <c r="J126" s="19">
        <v>0</v>
      </c>
      <c r="K126" s="19">
        <v>0</v>
      </c>
      <c r="L126" s="16"/>
      <c r="M126" s="16"/>
      <c r="N126" s="16"/>
      <c r="O126" s="119"/>
    </row>
    <row r="127" spans="1:15" ht="37.5" customHeight="1">
      <c r="A127" s="116" t="s">
        <v>90</v>
      </c>
      <c r="B127" s="117" t="s">
        <v>332</v>
      </c>
      <c r="C127" s="116"/>
      <c r="D127" s="16" t="s">
        <v>7</v>
      </c>
      <c r="E127" s="39">
        <f t="shared" ref="E127:H127" si="92">E128+E129+E130</f>
        <v>0</v>
      </c>
      <c r="F127" s="39">
        <f t="shared" si="92"/>
        <v>0</v>
      </c>
      <c r="G127" s="39">
        <f t="shared" si="92"/>
        <v>0</v>
      </c>
      <c r="H127" s="39">
        <f t="shared" si="92"/>
        <v>0</v>
      </c>
      <c r="I127" s="39">
        <f>I128+I129+I130</f>
        <v>0</v>
      </c>
      <c r="J127" s="19" t="s">
        <v>83</v>
      </c>
      <c r="K127" s="19" t="s">
        <v>361</v>
      </c>
      <c r="L127" s="16"/>
      <c r="M127" s="16"/>
      <c r="N127" s="16"/>
      <c r="O127" s="119" t="s">
        <v>308</v>
      </c>
    </row>
    <row r="128" spans="1:15">
      <c r="A128" s="116"/>
      <c r="B128" s="117"/>
      <c r="C128" s="116"/>
      <c r="D128" s="16">
        <v>2014</v>
      </c>
      <c r="E128" s="39">
        <f>F128+G128+H128+I128</f>
        <v>0</v>
      </c>
      <c r="F128" s="39">
        <v>0</v>
      </c>
      <c r="G128" s="39">
        <v>0</v>
      </c>
      <c r="H128" s="39">
        <v>0</v>
      </c>
      <c r="I128" s="39">
        <v>0</v>
      </c>
      <c r="J128" s="19">
        <v>0</v>
      </c>
      <c r="K128" s="66" t="s">
        <v>81</v>
      </c>
      <c r="L128" s="16"/>
      <c r="M128" s="16"/>
      <c r="N128" s="16"/>
      <c r="O128" s="119"/>
    </row>
    <row r="129" spans="1:15">
      <c r="A129" s="116"/>
      <c r="B129" s="117"/>
      <c r="C129" s="116"/>
      <c r="D129" s="16">
        <v>2015</v>
      </c>
      <c r="E129" s="39">
        <f t="shared" ref="E129:E130" si="93">F129+G129+H129+I129</f>
        <v>0</v>
      </c>
      <c r="F129" s="39">
        <v>0</v>
      </c>
      <c r="G129" s="39">
        <v>0</v>
      </c>
      <c r="H129" s="39">
        <v>0</v>
      </c>
      <c r="I129" s="39">
        <v>0</v>
      </c>
      <c r="J129" s="19">
        <v>0</v>
      </c>
      <c r="K129" s="18">
        <v>0</v>
      </c>
      <c r="L129" s="16"/>
      <c r="M129" s="16"/>
      <c r="N129" s="16"/>
      <c r="O129" s="119"/>
    </row>
    <row r="130" spans="1:15">
      <c r="A130" s="116"/>
      <c r="B130" s="117"/>
      <c r="C130" s="116"/>
      <c r="D130" s="16">
        <v>2016</v>
      </c>
      <c r="E130" s="39">
        <f t="shared" si="93"/>
        <v>0</v>
      </c>
      <c r="F130" s="39">
        <v>0</v>
      </c>
      <c r="G130" s="39">
        <v>0</v>
      </c>
      <c r="H130" s="39">
        <v>0</v>
      </c>
      <c r="I130" s="39">
        <v>0</v>
      </c>
      <c r="J130" s="19">
        <v>0</v>
      </c>
      <c r="K130" s="18">
        <v>0</v>
      </c>
      <c r="L130" s="57"/>
      <c r="M130" s="57"/>
      <c r="N130" s="57"/>
      <c r="O130" s="119"/>
    </row>
    <row r="131" spans="1:15" ht="56.25">
      <c r="A131" s="116" t="s">
        <v>91</v>
      </c>
      <c r="B131" s="117" t="s">
        <v>328</v>
      </c>
      <c r="C131" s="116"/>
      <c r="D131" s="16" t="s">
        <v>7</v>
      </c>
      <c r="E131" s="39">
        <f t="shared" ref="E131:H131" si="94">E132+E133+E134</f>
        <v>25</v>
      </c>
      <c r="F131" s="39">
        <f t="shared" si="94"/>
        <v>0</v>
      </c>
      <c r="G131" s="39">
        <f t="shared" si="94"/>
        <v>0</v>
      </c>
      <c r="H131" s="39">
        <f t="shared" si="94"/>
        <v>25</v>
      </c>
      <c r="I131" s="39">
        <f>I132+I133+I134</f>
        <v>0</v>
      </c>
      <c r="J131" s="19" t="s">
        <v>79</v>
      </c>
      <c r="K131" s="19" t="s">
        <v>84</v>
      </c>
      <c r="L131" s="19" t="s">
        <v>362</v>
      </c>
      <c r="M131" s="57"/>
      <c r="N131" s="57"/>
      <c r="O131" s="119" t="s">
        <v>309</v>
      </c>
    </row>
    <row r="132" spans="1:15">
      <c r="A132" s="116"/>
      <c r="B132" s="117"/>
      <c r="C132" s="116"/>
      <c r="D132" s="16">
        <v>2014</v>
      </c>
      <c r="E132" s="39">
        <f>F132+G132+H132+I132</f>
        <v>0</v>
      </c>
      <c r="F132" s="39">
        <v>0</v>
      </c>
      <c r="G132" s="39">
        <v>0</v>
      </c>
      <c r="H132" s="39">
        <v>0</v>
      </c>
      <c r="I132" s="39">
        <v>0</v>
      </c>
      <c r="J132" s="19">
        <v>0</v>
      </c>
      <c r="K132" s="19">
        <v>0</v>
      </c>
      <c r="L132" s="19">
        <v>0</v>
      </c>
      <c r="M132" s="57"/>
      <c r="N132" s="57"/>
      <c r="O132" s="119"/>
    </row>
    <row r="133" spans="1:15">
      <c r="A133" s="116"/>
      <c r="B133" s="117"/>
      <c r="C133" s="116"/>
      <c r="D133" s="16">
        <v>2015</v>
      </c>
      <c r="E133" s="39">
        <f t="shared" ref="E133:E134" si="95">F133+G133+H133+I133</f>
        <v>25</v>
      </c>
      <c r="F133" s="39">
        <v>0</v>
      </c>
      <c r="G133" s="39">
        <v>0</v>
      </c>
      <c r="H133" s="39">
        <v>25</v>
      </c>
      <c r="I133" s="39">
        <v>0</v>
      </c>
      <c r="J133" s="19">
        <v>1</v>
      </c>
      <c r="K133" s="19">
        <v>0</v>
      </c>
      <c r="L133" s="19">
        <v>1</v>
      </c>
      <c r="M133" s="57"/>
      <c r="N133" s="57"/>
      <c r="O133" s="119"/>
    </row>
    <row r="134" spans="1:15">
      <c r="A134" s="116"/>
      <c r="B134" s="117"/>
      <c r="C134" s="116"/>
      <c r="D134" s="16">
        <v>2016</v>
      </c>
      <c r="E134" s="39">
        <f t="shared" si="95"/>
        <v>0</v>
      </c>
      <c r="F134" s="39">
        <v>0</v>
      </c>
      <c r="G134" s="39">
        <v>0</v>
      </c>
      <c r="H134" s="39">
        <v>0</v>
      </c>
      <c r="I134" s="39">
        <v>0</v>
      </c>
      <c r="J134" s="19">
        <v>0</v>
      </c>
      <c r="K134" s="19">
        <v>0</v>
      </c>
      <c r="L134" s="19">
        <v>0</v>
      </c>
      <c r="M134" s="57"/>
      <c r="N134" s="57"/>
      <c r="O134" s="119"/>
    </row>
    <row r="135" spans="1:15" ht="43.5" customHeight="1">
      <c r="A135" s="116" t="s">
        <v>329</v>
      </c>
      <c r="B135" s="136" t="s">
        <v>85</v>
      </c>
      <c r="C135" s="119"/>
      <c r="D135" s="16" t="s">
        <v>7</v>
      </c>
      <c r="E135" s="39">
        <f t="shared" ref="E135:H135" si="96">E136+E137+E138</f>
        <v>450</v>
      </c>
      <c r="F135" s="39">
        <f t="shared" si="96"/>
        <v>0</v>
      </c>
      <c r="G135" s="39">
        <f t="shared" si="96"/>
        <v>0</v>
      </c>
      <c r="H135" s="39">
        <f t="shared" si="96"/>
        <v>450</v>
      </c>
      <c r="I135" s="39">
        <f>I136+I137+I138</f>
        <v>0</v>
      </c>
      <c r="J135" s="19" t="s">
        <v>77</v>
      </c>
      <c r="K135" s="19" t="s">
        <v>86</v>
      </c>
      <c r="L135" s="19" t="s">
        <v>363</v>
      </c>
      <c r="M135" s="57"/>
      <c r="N135" s="57"/>
      <c r="O135" s="119" t="s">
        <v>333</v>
      </c>
    </row>
    <row r="136" spans="1:15">
      <c r="A136" s="116"/>
      <c r="B136" s="136"/>
      <c r="C136" s="119"/>
      <c r="D136" s="16">
        <v>2014</v>
      </c>
      <c r="E136" s="39">
        <f>F136+G136+H136+I136</f>
        <v>0</v>
      </c>
      <c r="F136" s="39">
        <v>0</v>
      </c>
      <c r="G136" s="39">
        <v>0</v>
      </c>
      <c r="H136" s="39">
        <v>0</v>
      </c>
      <c r="I136" s="39">
        <v>0</v>
      </c>
      <c r="J136" s="19">
        <v>0</v>
      </c>
      <c r="K136" s="19">
        <v>0</v>
      </c>
      <c r="L136" s="19">
        <v>0</v>
      </c>
      <c r="M136" s="57"/>
      <c r="N136" s="57"/>
      <c r="O136" s="119"/>
    </row>
    <row r="137" spans="1:15">
      <c r="A137" s="116"/>
      <c r="B137" s="136"/>
      <c r="C137" s="119"/>
      <c r="D137" s="16">
        <v>2015</v>
      </c>
      <c r="E137" s="39">
        <f t="shared" ref="E137:E138" si="97">F137+G137+H137+I137</f>
        <v>0</v>
      </c>
      <c r="F137" s="39">
        <v>0</v>
      </c>
      <c r="G137" s="39">
        <v>0</v>
      </c>
      <c r="H137" s="39">
        <v>0</v>
      </c>
      <c r="I137" s="39">
        <v>0</v>
      </c>
      <c r="J137" s="19">
        <v>0</v>
      </c>
      <c r="K137" s="19">
        <v>0</v>
      </c>
      <c r="L137" s="19">
        <v>0</v>
      </c>
      <c r="M137" s="16"/>
      <c r="N137" s="16"/>
      <c r="O137" s="119"/>
    </row>
    <row r="138" spans="1:15">
      <c r="A138" s="116"/>
      <c r="B138" s="136"/>
      <c r="C138" s="119"/>
      <c r="D138" s="16">
        <v>2016</v>
      </c>
      <c r="E138" s="39">
        <f t="shared" si="97"/>
        <v>450</v>
      </c>
      <c r="F138" s="39">
        <v>0</v>
      </c>
      <c r="G138" s="39">
        <v>0</v>
      </c>
      <c r="H138" s="39">
        <v>450</v>
      </c>
      <c r="I138" s="39">
        <v>0</v>
      </c>
      <c r="J138" s="19">
        <v>1</v>
      </c>
      <c r="K138" s="19">
        <v>0</v>
      </c>
      <c r="L138" s="19">
        <v>0</v>
      </c>
      <c r="M138" s="16"/>
      <c r="N138" s="16"/>
      <c r="O138" s="119"/>
    </row>
    <row r="139" spans="1:15" ht="53.25" customHeight="1">
      <c r="A139" s="97" t="s">
        <v>92</v>
      </c>
      <c r="B139" s="115" t="s">
        <v>96</v>
      </c>
      <c r="C139" s="109"/>
      <c r="D139" s="15" t="s">
        <v>7</v>
      </c>
      <c r="E139" s="28">
        <f>E143</f>
        <v>450</v>
      </c>
      <c r="F139" s="28">
        <f t="shared" ref="F139:I139" si="98">F143</f>
        <v>0</v>
      </c>
      <c r="G139" s="28">
        <f t="shared" si="98"/>
        <v>0</v>
      </c>
      <c r="H139" s="28">
        <f t="shared" si="98"/>
        <v>450</v>
      </c>
      <c r="I139" s="28">
        <f t="shared" si="98"/>
        <v>0</v>
      </c>
      <c r="J139" s="99"/>
      <c r="K139" s="99"/>
      <c r="L139" s="99"/>
      <c r="M139" s="99"/>
      <c r="N139" s="99"/>
      <c r="O139" s="109"/>
    </row>
    <row r="140" spans="1:15" ht="12.75" customHeight="1">
      <c r="A140" s="97"/>
      <c r="B140" s="115"/>
      <c r="C140" s="109"/>
      <c r="D140" s="15">
        <v>2014</v>
      </c>
      <c r="E140" s="28">
        <f t="shared" ref="E140:I142" si="99">E144</f>
        <v>170</v>
      </c>
      <c r="F140" s="28">
        <f t="shared" si="99"/>
        <v>0</v>
      </c>
      <c r="G140" s="28">
        <f t="shared" si="99"/>
        <v>0</v>
      </c>
      <c r="H140" s="28">
        <f t="shared" si="99"/>
        <v>170</v>
      </c>
      <c r="I140" s="28">
        <f t="shared" si="99"/>
        <v>0</v>
      </c>
      <c r="J140" s="99"/>
      <c r="K140" s="99"/>
      <c r="L140" s="99"/>
      <c r="M140" s="99"/>
      <c r="N140" s="99"/>
      <c r="O140" s="109"/>
    </row>
    <row r="141" spans="1:15" ht="12.75" customHeight="1">
      <c r="A141" s="97"/>
      <c r="B141" s="115"/>
      <c r="C141" s="109"/>
      <c r="D141" s="15">
        <v>2015</v>
      </c>
      <c r="E141" s="28">
        <f t="shared" si="99"/>
        <v>150</v>
      </c>
      <c r="F141" s="28">
        <f t="shared" si="99"/>
        <v>0</v>
      </c>
      <c r="G141" s="28">
        <f t="shared" si="99"/>
        <v>0</v>
      </c>
      <c r="H141" s="28">
        <f t="shared" si="99"/>
        <v>150</v>
      </c>
      <c r="I141" s="28">
        <f t="shared" si="99"/>
        <v>0</v>
      </c>
      <c r="J141" s="99"/>
      <c r="K141" s="99"/>
      <c r="L141" s="99"/>
      <c r="M141" s="99"/>
      <c r="N141" s="99"/>
      <c r="O141" s="109"/>
    </row>
    <row r="142" spans="1:15" ht="12.75" customHeight="1">
      <c r="A142" s="97"/>
      <c r="B142" s="115"/>
      <c r="C142" s="109"/>
      <c r="D142" s="15">
        <v>2016</v>
      </c>
      <c r="E142" s="28">
        <f t="shared" si="99"/>
        <v>130</v>
      </c>
      <c r="F142" s="28">
        <f t="shared" si="99"/>
        <v>0</v>
      </c>
      <c r="G142" s="28">
        <f t="shared" si="99"/>
        <v>0</v>
      </c>
      <c r="H142" s="28">
        <f t="shared" si="99"/>
        <v>130</v>
      </c>
      <c r="I142" s="28">
        <f t="shared" si="99"/>
        <v>0</v>
      </c>
      <c r="J142" s="99"/>
      <c r="K142" s="99"/>
      <c r="L142" s="99"/>
      <c r="M142" s="99"/>
      <c r="N142" s="99"/>
      <c r="O142" s="109"/>
    </row>
    <row r="143" spans="1:15" ht="33" customHeight="1">
      <c r="A143" s="97" t="s">
        <v>93</v>
      </c>
      <c r="B143" s="98" t="s">
        <v>184</v>
      </c>
      <c r="C143" s="97"/>
      <c r="D143" s="15" t="s">
        <v>7</v>
      </c>
      <c r="E143" s="28">
        <f>E147</f>
        <v>450</v>
      </c>
      <c r="F143" s="28">
        <f t="shared" ref="F143:I143" si="100">F147</f>
        <v>0</v>
      </c>
      <c r="G143" s="28">
        <f t="shared" si="100"/>
        <v>0</v>
      </c>
      <c r="H143" s="28">
        <f t="shared" si="100"/>
        <v>450</v>
      </c>
      <c r="I143" s="28">
        <f t="shared" si="100"/>
        <v>0</v>
      </c>
      <c r="J143" s="99"/>
      <c r="K143" s="99"/>
      <c r="L143" s="99"/>
      <c r="M143" s="99"/>
      <c r="N143" s="99"/>
      <c r="O143" s="109"/>
    </row>
    <row r="144" spans="1:15" ht="12.75" customHeight="1">
      <c r="A144" s="97"/>
      <c r="B144" s="98"/>
      <c r="C144" s="97"/>
      <c r="D144" s="15">
        <v>2014</v>
      </c>
      <c r="E144" s="28">
        <f t="shared" ref="E144:I146" si="101">E148</f>
        <v>170</v>
      </c>
      <c r="F144" s="28">
        <f t="shared" si="101"/>
        <v>0</v>
      </c>
      <c r="G144" s="28">
        <f t="shared" si="101"/>
        <v>0</v>
      </c>
      <c r="H144" s="28">
        <f t="shared" si="101"/>
        <v>170</v>
      </c>
      <c r="I144" s="28">
        <f t="shared" si="101"/>
        <v>0</v>
      </c>
      <c r="J144" s="99"/>
      <c r="K144" s="99"/>
      <c r="L144" s="99"/>
      <c r="M144" s="99"/>
      <c r="N144" s="99"/>
      <c r="O144" s="109"/>
    </row>
    <row r="145" spans="1:15" ht="12.75" customHeight="1">
      <c r="A145" s="97"/>
      <c r="B145" s="98"/>
      <c r="C145" s="97"/>
      <c r="D145" s="15">
        <v>2015</v>
      </c>
      <c r="E145" s="28">
        <f t="shared" si="101"/>
        <v>150</v>
      </c>
      <c r="F145" s="28">
        <f t="shared" si="101"/>
        <v>0</v>
      </c>
      <c r="G145" s="28">
        <f t="shared" si="101"/>
        <v>0</v>
      </c>
      <c r="H145" s="28">
        <f t="shared" si="101"/>
        <v>150</v>
      </c>
      <c r="I145" s="28">
        <f t="shared" si="101"/>
        <v>0</v>
      </c>
      <c r="J145" s="99"/>
      <c r="K145" s="99"/>
      <c r="L145" s="99"/>
      <c r="M145" s="99"/>
      <c r="N145" s="99"/>
      <c r="O145" s="109"/>
    </row>
    <row r="146" spans="1:15" ht="12.75" customHeight="1">
      <c r="A146" s="97"/>
      <c r="B146" s="98"/>
      <c r="C146" s="97"/>
      <c r="D146" s="15">
        <v>2016</v>
      </c>
      <c r="E146" s="28">
        <f t="shared" si="101"/>
        <v>130</v>
      </c>
      <c r="F146" s="28">
        <f t="shared" si="101"/>
        <v>0</v>
      </c>
      <c r="G146" s="28">
        <f t="shared" si="101"/>
        <v>0</v>
      </c>
      <c r="H146" s="28">
        <f t="shared" si="101"/>
        <v>130</v>
      </c>
      <c r="I146" s="28">
        <f t="shared" si="101"/>
        <v>0</v>
      </c>
      <c r="J146" s="99"/>
      <c r="K146" s="99"/>
      <c r="L146" s="99"/>
      <c r="M146" s="99"/>
      <c r="N146" s="99"/>
      <c r="O146" s="109"/>
    </row>
    <row r="147" spans="1:15" ht="28.5" customHeight="1">
      <c r="A147" s="97" t="s">
        <v>94</v>
      </c>
      <c r="B147" s="98" t="s">
        <v>185</v>
      </c>
      <c r="C147" s="97"/>
      <c r="D147" s="15" t="s">
        <v>7</v>
      </c>
      <c r="E147" s="28">
        <f>E151</f>
        <v>450</v>
      </c>
      <c r="F147" s="28">
        <f t="shared" ref="F147:I147" si="102">F151</f>
        <v>0</v>
      </c>
      <c r="G147" s="28">
        <f t="shared" si="102"/>
        <v>0</v>
      </c>
      <c r="H147" s="28">
        <f t="shared" si="102"/>
        <v>450</v>
      </c>
      <c r="I147" s="28">
        <f t="shared" si="102"/>
        <v>0</v>
      </c>
      <c r="J147" s="109" t="s">
        <v>98</v>
      </c>
      <c r="K147" s="109"/>
      <c r="L147" s="109"/>
      <c r="M147" s="109"/>
      <c r="N147" s="109"/>
      <c r="O147" s="109"/>
    </row>
    <row r="148" spans="1:15" ht="13.5" customHeight="1">
      <c r="A148" s="97"/>
      <c r="B148" s="98"/>
      <c r="C148" s="97"/>
      <c r="D148" s="15">
        <v>2014</v>
      </c>
      <c r="E148" s="28">
        <f t="shared" ref="E148:I150" si="103">E152</f>
        <v>170</v>
      </c>
      <c r="F148" s="28">
        <f t="shared" si="103"/>
        <v>0</v>
      </c>
      <c r="G148" s="28">
        <f t="shared" si="103"/>
        <v>0</v>
      </c>
      <c r="H148" s="28">
        <f t="shared" si="103"/>
        <v>170</v>
      </c>
      <c r="I148" s="28">
        <f t="shared" si="103"/>
        <v>0</v>
      </c>
      <c r="J148" s="109"/>
      <c r="K148" s="109"/>
      <c r="L148" s="109"/>
      <c r="M148" s="109"/>
      <c r="N148" s="109"/>
      <c r="O148" s="109"/>
    </row>
    <row r="149" spans="1:15" ht="13.5" customHeight="1">
      <c r="A149" s="97"/>
      <c r="B149" s="98"/>
      <c r="C149" s="97"/>
      <c r="D149" s="15">
        <v>2015</v>
      </c>
      <c r="E149" s="28">
        <f t="shared" si="103"/>
        <v>150</v>
      </c>
      <c r="F149" s="28">
        <f t="shared" si="103"/>
        <v>0</v>
      </c>
      <c r="G149" s="28">
        <f t="shared" si="103"/>
        <v>0</v>
      </c>
      <c r="H149" s="28">
        <f t="shared" si="103"/>
        <v>150</v>
      </c>
      <c r="I149" s="28">
        <f t="shared" si="103"/>
        <v>0</v>
      </c>
      <c r="J149" s="109"/>
      <c r="K149" s="109"/>
      <c r="L149" s="109"/>
      <c r="M149" s="109"/>
      <c r="N149" s="109"/>
      <c r="O149" s="109"/>
    </row>
    <row r="150" spans="1:15" ht="13.5" customHeight="1">
      <c r="A150" s="97"/>
      <c r="B150" s="98"/>
      <c r="C150" s="97"/>
      <c r="D150" s="15">
        <v>2016</v>
      </c>
      <c r="E150" s="28">
        <f t="shared" si="103"/>
        <v>130</v>
      </c>
      <c r="F150" s="28">
        <f t="shared" si="103"/>
        <v>0</v>
      </c>
      <c r="G150" s="28">
        <f t="shared" si="103"/>
        <v>0</v>
      </c>
      <c r="H150" s="28">
        <f t="shared" si="103"/>
        <v>130</v>
      </c>
      <c r="I150" s="28">
        <f t="shared" si="103"/>
        <v>0</v>
      </c>
      <c r="J150" s="109"/>
      <c r="K150" s="109"/>
      <c r="L150" s="109"/>
      <c r="M150" s="109"/>
      <c r="N150" s="109"/>
      <c r="O150" s="109"/>
    </row>
    <row r="151" spans="1:15" ht="72.75" customHeight="1">
      <c r="A151" s="97" t="s">
        <v>95</v>
      </c>
      <c r="B151" s="98" t="s">
        <v>186</v>
      </c>
      <c r="C151" s="97"/>
      <c r="D151" s="15" t="s">
        <v>7</v>
      </c>
      <c r="E151" s="28">
        <f t="shared" ref="E151" si="104">E152+E153+E154</f>
        <v>450</v>
      </c>
      <c r="F151" s="28">
        <f t="shared" ref="F151" si="105">F152+F153+F154</f>
        <v>0</v>
      </c>
      <c r="G151" s="28">
        <f t="shared" ref="G151" si="106">G152+G153+G154</f>
        <v>0</v>
      </c>
      <c r="H151" s="28">
        <f t="shared" ref="H151" si="107">H152+H153+H154</f>
        <v>450</v>
      </c>
      <c r="I151" s="28">
        <f>I152+I153+I154</f>
        <v>0</v>
      </c>
      <c r="J151" s="15" t="s">
        <v>97</v>
      </c>
      <c r="K151" s="15"/>
      <c r="L151" s="15"/>
      <c r="M151" s="15"/>
      <c r="N151" s="15"/>
      <c r="O151" s="109" t="s">
        <v>99</v>
      </c>
    </row>
    <row r="152" spans="1:15" ht="13.5" customHeight="1">
      <c r="A152" s="97"/>
      <c r="B152" s="98"/>
      <c r="C152" s="97"/>
      <c r="D152" s="15">
        <v>2014</v>
      </c>
      <c r="E152" s="28">
        <f>F152+G152+H152+I152</f>
        <v>170</v>
      </c>
      <c r="F152" s="28">
        <v>0</v>
      </c>
      <c r="G152" s="28">
        <v>0</v>
      </c>
      <c r="H152" s="28">
        <v>170</v>
      </c>
      <c r="I152" s="28">
        <v>0</v>
      </c>
      <c r="J152" s="15">
        <v>6</v>
      </c>
      <c r="K152" s="15"/>
      <c r="L152" s="15"/>
      <c r="M152" s="15"/>
      <c r="N152" s="15"/>
      <c r="O152" s="109"/>
    </row>
    <row r="153" spans="1:15" ht="13.5" customHeight="1">
      <c r="A153" s="97"/>
      <c r="B153" s="98"/>
      <c r="C153" s="97"/>
      <c r="D153" s="15">
        <v>2015</v>
      </c>
      <c r="E153" s="28">
        <f t="shared" ref="E153:E154" si="108">F153+G153+H153+I153</f>
        <v>150</v>
      </c>
      <c r="F153" s="28">
        <v>0</v>
      </c>
      <c r="G153" s="28">
        <v>0</v>
      </c>
      <c r="H153" s="28">
        <v>150</v>
      </c>
      <c r="I153" s="28">
        <v>0</v>
      </c>
      <c r="J153" s="15">
        <v>5</v>
      </c>
      <c r="K153" s="15"/>
      <c r="L153" s="15"/>
      <c r="M153" s="15"/>
      <c r="N153" s="15"/>
      <c r="O153" s="109"/>
    </row>
    <row r="154" spans="1:15" ht="13.5" customHeight="1">
      <c r="A154" s="97"/>
      <c r="B154" s="98"/>
      <c r="C154" s="97"/>
      <c r="D154" s="15">
        <v>2016</v>
      </c>
      <c r="E154" s="28">
        <f t="shared" si="108"/>
        <v>130</v>
      </c>
      <c r="F154" s="28">
        <v>0</v>
      </c>
      <c r="G154" s="28">
        <v>0</v>
      </c>
      <c r="H154" s="28">
        <v>130</v>
      </c>
      <c r="I154" s="28">
        <v>0</v>
      </c>
      <c r="J154" s="15">
        <v>4</v>
      </c>
      <c r="K154" s="15"/>
      <c r="L154" s="15"/>
      <c r="M154" s="15"/>
      <c r="N154" s="15"/>
      <c r="O154" s="109"/>
    </row>
    <row r="155" spans="1:15" ht="36" customHeight="1">
      <c r="A155" s="97" t="s">
        <v>103</v>
      </c>
      <c r="B155" s="115" t="s">
        <v>107</v>
      </c>
      <c r="C155" s="109"/>
      <c r="D155" s="15" t="s">
        <v>7</v>
      </c>
      <c r="E155" s="28">
        <f t="shared" ref="E155:I158" si="109">E159+E187</f>
        <v>4277.88</v>
      </c>
      <c r="F155" s="28">
        <f t="shared" si="109"/>
        <v>11.4</v>
      </c>
      <c r="G155" s="28">
        <f t="shared" si="109"/>
        <v>0</v>
      </c>
      <c r="H155" s="28">
        <f t="shared" si="109"/>
        <v>4266.4799999999996</v>
      </c>
      <c r="I155" s="28">
        <f t="shared" si="109"/>
        <v>0</v>
      </c>
      <c r="J155" s="99"/>
      <c r="K155" s="99"/>
      <c r="L155" s="99"/>
      <c r="M155" s="99"/>
      <c r="N155" s="99"/>
      <c r="O155" s="109"/>
    </row>
    <row r="156" spans="1:15">
      <c r="A156" s="97"/>
      <c r="B156" s="115"/>
      <c r="C156" s="109"/>
      <c r="D156" s="15">
        <v>2014</v>
      </c>
      <c r="E156" s="28">
        <f t="shared" si="109"/>
        <v>1305.48</v>
      </c>
      <c r="F156" s="28">
        <f t="shared" si="109"/>
        <v>11.4</v>
      </c>
      <c r="G156" s="28">
        <f t="shared" si="109"/>
        <v>0</v>
      </c>
      <c r="H156" s="28">
        <f t="shared" si="109"/>
        <v>1294.08</v>
      </c>
      <c r="I156" s="28">
        <f t="shared" si="109"/>
        <v>0</v>
      </c>
      <c r="J156" s="99"/>
      <c r="K156" s="99"/>
      <c r="L156" s="99"/>
      <c r="M156" s="99"/>
      <c r="N156" s="99"/>
      <c r="O156" s="109"/>
    </row>
    <row r="157" spans="1:15">
      <c r="A157" s="97"/>
      <c r="B157" s="115"/>
      <c r="C157" s="109"/>
      <c r="D157" s="15">
        <v>2015</v>
      </c>
      <c r="E157" s="28">
        <f t="shared" si="109"/>
        <v>1486.2</v>
      </c>
      <c r="F157" s="28">
        <f t="shared" si="109"/>
        <v>0</v>
      </c>
      <c r="G157" s="28">
        <f t="shared" si="109"/>
        <v>0</v>
      </c>
      <c r="H157" s="28">
        <f t="shared" si="109"/>
        <v>1486.2</v>
      </c>
      <c r="I157" s="28">
        <f t="shared" si="109"/>
        <v>0</v>
      </c>
      <c r="J157" s="99"/>
      <c r="K157" s="99"/>
      <c r="L157" s="99"/>
      <c r="M157" s="99"/>
      <c r="N157" s="99"/>
      <c r="O157" s="109"/>
    </row>
    <row r="158" spans="1:15">
      <c r="A158" s="97"/>
      <c r="B158" s="115"/>
      <c r="C158" s="109"/>
      <c r="D158" s="15">
        <v>2016</v>
      </c>
      <c r="E158" s="28">
        <f t="shared" si="109"/>
        <v>1486.2</v>
      </c>
      <c r="F158" s="28">
        <f t="shared" si="109"/>
        <v>0</v>
      </c>
      <c r="G158" s="28">
        <f t="shared" si="109"/>
        <v>0</v>
      </c>
      <c r="H158" s="28">
        <f t="shared" si="109"/>
        <v>1486.2</v>
      </c>
      <c r="I158" s="28">
        <f t="shared" si="109"/>
        <v>0</v>
      </c>
      <c r="J158" s="99"/>
      <c r="K158" s="99"/>
      <c r="L158" s="99"/>
      <c r="M158" s="99"/>
      <c r="N158" s="99"/>
      <c r="O158" s="109"/>
    </row>
    <row r="159" spans="1:15">
      <c r="A159" s="97" t="s">
        <v>104</v>
      </c>
      <c r="B159" s="98" t="s">
        <v>108</v>
      </c>
      <c r="C159" s="97"/>
      <c r="D159" s="15" t="s">
        <v>7</v>
      </c>
      <c r="E159" s="28">
        <f>E163</f>
        <v>3204.88</v>
      </c>
      <c r="F159" s="28">
        <f t="shared" ref="F159:I159" si="110">F163</f>
        <v>0</v>
      </c>
      <c r="G159" s="28">
        <f t="shared" si="110"/>
        <v>0</v>
      </c>
      <c r="H159" s="28">
        <f t="shared" si="110"/>
        <v>3204.88</v>
      </c>
      <c r="I159" s="28">
        <f t="shared" si="110"/>
        <v>0</v>
      </c>
      <c r="J159" s="99"/>
      <c r="K159" s="99"/>
      <c r="L159" s="99"/>
      <c r="M159" s="99"/>
      <c r="N159" s="99"/>
      <c r="O159" s="109"/>
    </row>
    <row r="160" spans="1:15">
      <c r="A160" s="97"/>
      <c r="B160" s="98"/>
      <c r="C160" s="97"/>
      <c r="D160" s="15">
        <v>2014</v>
      </c>
      <c r="E160" s="28">
        <f t="shared" ref="E160:I160" si="111">E164</f>
        <v>934.88</v>
      </c>
      <c r="F160" s="28">
        <f t="shared" si="111"/>
        <v>0</v>
      </c>
      <c r="G160" s="28">
        <f t="shared" si="111"/>
        <v>0</v>
      </c>
      <c r="H160" s="28">
        <f t="shared" si="111"/>
        <v>934.88</v>
      </c>
      <c r="I160" s="28">
        <f t="shared" si="111"/>
        <v>0</v>
      </c>
      <c r="J160" s="99"/>
      <c r="K160" s="99"/>
      <c r="L160" s="99"/>
      <c r="M160" s="99"/>
      <c r="N160" s="99"/>
      <c r="O160" s="109"/>
    </row>
    <row r="161" spans="1:15">
      <c r="A161" s="97"/>
      <c r="B161" s="98"/>
      <c r="C161" s="97"/>
      <c r="D161" s="15">
        <v>2015</v>
      </c>
      <c r="E161" s="28">
        <f t="shared" ref="E161:I161" si="112">E165</f>
        <v>1135</v>
      </c>
      <c r="F161" s="28">
        <f t="shared" si="112"/>
        <v>0</v>
      </c>
      <c r="G161" s="28">
        <f t="shared" si="112"/>
        <v>0</v>
      </c>
      <c r="H161" s="28">
        <f t="shared" si="112"/>
        <v>1135</v>
      </c>
      <c r="I161" s="28">
        <f t="shared" si="112"/>
        <v>0</v>
      </c>
      <c r="J161" s="99"/>
      <c r="K161" s="99"/>
      <c r="L161" s="99"/>
      <c r="M161" s="99"/>
      <c r="N161" s="99"/>
      <c r="O161" s="109"/>
    </row>
    <row r="162" spans="1:15">
      <c r="A162" s="97"/>
      <c r="B162" s="98"/>
      <c r="C162" s="97"/>
      <c r="D162" s="15">
        <v>2016</v>
      </c>
      <c r="E162" s="28">
        <f t="shared" ref="E162:I162" si="113">E166</f>
        <v>1135</v>
      </c>
      <c r="F162" s="28">
        <f t="shared" si="113"/>
        <v>0</v>
      </c>
      <c r="G162" s="28">
        <f t="shared" si="113"/>
        <v>0</v>
      </c>
      <c r="H162" s="28">
        <f t="shared" si="113"/>
        <v>1135</v>
      </c>
      <c r="I162" s="28">
        <f t="shared" si="113"/>
        <v>0</v>
      </c>
      <c r="J162" s="99"/>
      <c r="K162" s="99"/>
      <c r="L162" s="99"/>
      <c r="M162" s="99"/>
      <c r="N162" s="99"/>
      <c r="O162" s="109"/>
    </row>
    <row r="163" spans="1:15">
      <c r="A163" s="97" t="s">
        <v>105</v>
      </c>
      <c r="B163" s="98" t="s">
        <v>115</v>
      </c>
      <c r="C163" s="97"/>
      <c r="D163" s="15" t="s">
        <v>7</v>
      </c>
      <c r="E163" s="28">
        <f>E167+E171+E175+E179+E183</f>
        <v>3204.88</v>
      </c>
      <c r="F163" s="28">
        <f t="shared" ref="F163:I163" si="114">F167+F171+F175+F179+F183</f>
        <v>0</v>
      </c>
      <c r="G163" s="28">
        <f t="shared" si="114"/>
        <v>0</v>
      </c>
      <c r="H163" s="28">
        <f t="shared" si="114"/>
        <v>3204.88</v>
      </c>
      <c r="I163" s="28">
        <f t="shared" si="114"/>
        <v>0</v>
      </c>
      <c r="J163" s="109" t="s">
        <v>187</v>
      </c>
      <c r="K163" s="109"/>
      <c r="L163" s="109"/>
      <c r="M163" s="109"/>
      <c r="N163" s="109"/>
      <c r="O163" s="109"/>
    </row>
    <row r="164" spans="1:15">
      <c r="A164" s="97"/>
      <c r="B164" s="98"/>
      <c r="C164" s="97"/>
      <c r="D164" s="15">
        <v>2014</v>
      </c>
      <c r="E164" s="28">
        <f t="shared" ref="E164:I166" si="115">E168+E172+E176+E180+E184</f>
        <v>934.88</v>
      </c>
      <c r="F164" s="28">
        <f t="shared" si="115"/>
        <v>0</v>
      </c>
      <c r="G164" s="28">
        <f t="shared" si="115"/>
        <v>0</v>
      </c>
      <c r="H164" s="28">
        <f t="shared" si="115"/>
        <v>934.88</v>
      </c>
      <c r="I164" s="28">
        <f t="shared" si="115"/>
        <v>0</v>
      </c>
      <c r="J164" s="109"/>
      <c r="K164" s="109"/>
      <c r="L164" s="109"/>
      <c r="M164" s="109"/>
      <c r="N164" s="109"/>
      <c r="O164" s="109"/>
    </row>
    <row r="165" spans="1:15">
      <c r="A165" s="97"/>
      <c r="B165" s="98"/>
      <c r="C165" s="97"/>
      <c r="D165" s="15">
        <v>2015</v>
      </c>
      <c r="E165" s="28">
        <f t="shared" si="115"/>
        <v>1135</v>
      </c>
      <c r="F165" s="28">
        <f t="shared" si="115"/>
        <v>0</v>
      </c>
      <c r="G165" s="28">
        <f t="shared" si="115"/>
        <v>0</v>
      </c>
      <c r="H165" s="28">
        <f t="shared" si="115"/>
        <v>1135</v>
      </c>
      <c r="I165" s="28">
        <f t="shared" si="115"/>
        <v>0</v>
      </c>
      <c r="J165" s="109"/>
      <c r="K165" s="109"/>
      <c r="L165" s="109"/>
      <c r="M165" s="109"/>
      <c r="N165" s="109"/>
      <c r="O165" s="109"/>
    </row>
    <row r="166" spans="1:15">
      <c r="A166" s="97"/>
      <c r="B166" s="98"/>
      <c r="C166" s="97"/>
      <c r="D166" s="15">
        <v>2016</v>
      </c>
      <c r="E166" s="28">
        <f t="shared" si="115"/>
        <v>1135</v>
      </c>
      <c r="F166" s="28">
        <f t="shared" si="115"/>
        <v>0</v>
      </c>
      <c r="G166" s="28">
        <f t="shared" si="115"/>
        <v>0</v>
      </c>
      <c r="H166" s="28">
        <f t="shared" si="115"/>
        <v>1135</v>
      </c>
      <c r="I166" s="28">
        <f t="shared" si="115"/>
        <v>0</v>
      </c>
      <c r="J166" s="109"/>
      <c r="K166" s="109"/>
      <c r="L166" s="109"/>
      <c r="M166" s="109"/>
      <c r="N166" s="109"/>
      <c r="O166" s="109"/>
    </row>
    <row r="167" spans="1:15" ht="67.5">
      <c r="A167" s="97" t="s">
        <v>106</v>
      </c>
      <c r="B167" s="98" t="s">
        <v>250</v>
      </c>
      <c r="C167" s="97"/>
      <c r="D167" s="15" t="s">
        <v>7</v>
      </c>
      <c r="E167" s="28">
        <f t="shared" ref="E167" si="116">E168+E169+E170</f>
        <v>105</v>
      </c>
      <c r="F167" s="28">
        <f t="shared" ref="F167" si="117">F168+F169+F170</f>
        <v>0</v>
      </c>
      <c r="G167" s="28">
        <f t="shared" ref="G167" si="118">G168+G169+G170</f>
        <v>0</v>
      </c>
      <c r="H167" s="28">
        <f t="shared" ref="H167" si="119">H168+H169+H170</f>
        <v>105</v>
      </c>
      <c r="I167" s="28">
        <f>I168+I169+I170</f>
        <v>0</v>
      </c>
      <c r="J167" s="15" t="s">
        <v>188</v>
      </c>
      <c r="K167" s="15"/>
      <c r="L167" s="15"/>
      <c r="M167" s="15"/>
      <c r="N167" s="15"/>
      <c r="O167" s="109" t="s">
        <v>99</v>
      </c>
    </row>
    <row r="168" spans="1:15">
      <c r="A168" s="97"/>
      <c r="B168" s="98"/>
      <c r="C168" s="97"/>
      <c r="D168" s="15">
        <v>2014</v>
      </c>
      <c r="E168" s="28">
        <f>F168+G168+H168+I168</f>
        <v>35</v>
      </c>
      <c r="F168" s="28">
        <v>0</v>
      </c>
      <c r="G168" s="28">
        <v>0</v>
      </c>
      <c r="H168" s="28">
        <v>35</v>
      </c>
      <c r="I168" s="28">
        <v>0</v>
      </c>
      <c r="J168" s="15" t="s">
        <v>109</v>
      </c>
      <c r="K168" s="15"/>
      <c r="L168" s="15"/>
      <c r="M168" s="15"/>
      <c r="N168" s="15"/>
      <c r="O168" s="109"/>
    </row>
    <row r="169" spans="1:15">
      <c r="A169" s="97"/>
      <c r="B169" s="98"/>
      <c r="C169" s="97"/>
      <c r="D169" s="15">
        <v>2015</v>
      </c>
      <c r="E169" s="28">
        <f t="shared" ref="E169:E170" si="120">F169+G169+H169+I169</f>
        <v>35</v>
      </c>
      <c r="F169" s="28">
        <v>0</v>
      </c>
      <c r="G169" s="28">
        <v>0</v>
      </c>
      <c r="H169" s="28">
        <v>35</v>
      </c>
      <c r="I169" s="28">
        <v>0</v>
      </c>
      <c r="J169" s="15" t="s">
        <v>109</v>
      </c>
      <c r="K169" s="15"/>
      <c r="L169" s="15"/>
      <c r="M169" s="15"/>
      <c r="N169" s="15"/>
      <c r="O169" s="109"/>
    </row>
    <row r="170" spans="1:15">
      <c r="A170" s="97"/>
      <c r="B170" s="98"/>
      <c r="C170" s="97"/>
      <c r="D170" s="15">
        <v>2016</v>
      </c>
      <c r="E170" s="28">
        <f t="shared" si="120"/>
        <v>35</v>
      </c>
      <c r="F170" s="28">
        <v>0</v>
      </c>
      <c r="G170" s="28">
        <v>0</v>
      </c>
      <c r="H170" s="28">
        <v>35</v>
      </c>
      <c r="I170" s="28">
        <v>0</v>
      </c>
      <c r="J170" s="15" t="s">
        <v>109</v>
      </c>
      <c r="K170" s="15"/>
      <c r="L170" s="15"/>
      <c r="M170" s="15"/>
      <c r="N170" s="15"/>
      <c r="O170" s="109"/>
    </row>
    <row r="171" spans="1:15">
      <c r="A171" s="97" t="s">
        <v>110</v>
      </c>
      <c r="B171" s="98" t="s">
        <v>251</v>
      </c>
      <c r="C171" s="97"/>
      <c r="D171" s="15" t="s">
        <v>7</v>
      </c>
      <c r="E171" s="28">
        <f t="shared" ref="E171" si="121">E172+E173+E174</f>
        <v>779.88</v>
      </c>
      <c r="F171" s="28">
        <f t="shared" ref="F171" si="122">F172+F173+F174</f>
        <v>0</v>
      </c>
      <c r="G171" s="28">
        <f t="shared" ref="G171" si="123">G172+G173+G174</f>
        <v>0</v>
      </c>
      <c r="H171" s="28">
        <f t="shared" ref="H171" si="124">H172+H173+H174</f>
        <v>779.88</v>
      </c>
      <c r="I171" s="28">
        <f>I172+I173+I174</f>
        <v>0</v>
      </c>
      <c r="J171" s="15" t="s">
        <v>112</v>
      </c>
      <c r="K171" s="15"/>
      <c r="L171" s="15"/>
      <c r="M171" s="15"/>
      <c r="N171" s="15"/>
      <c r="O171" s="109" t="s">
        <v>99</v>
      </c>
    </row>
    <row r="172" spans="1:15">
      <c r="A172" s="97"/>
      <c r="B172" s="98"/>
      <c r="C172" s="97"/>
      <c r="D172" s="15">
        <v>2014</v>
      </c>
      <c r="E172" s="28">
        <f>F172+G172+H172+I172</f>
        <v>179.88</v>
      </c>
      <c r="F172" s="28">
        <v>0</v>
      </c>
      <c r="G172" s="28">
        <v>0</v>
      </c>
      <c r="H172" s="40">
        <v>179.88</v>
      </c>
      <c r="I172" s="28">
        <v>0</v>
      </c>
      <c r="J172" s="15"/>
      <c r="K172" s="15"/>
      <c r="L172" s="15"/>
      <c r="M172" s="15"/>
      <c r="N172" s="15"/>
      <c r="O172" s="109"/>
    </row>
    <row r="173" spans="1:15">
      <c r="A173" s="97"/>
      <c r="B173" s="98"/>
      <c r="C173" s="97"/>
      <c r="D173" s="15">
        <v>2015</v>
      </c>
      <c r="E173" s="28">
        <f t="shared" ref="E173:E174" si="125">F173+G173+H173+I173</f>
        <v>300</v>
      </c>
      <c r="F173" s="28">
        <v>0</v>
      </c>
      <c r="G173" s="28">
        <v>0</v>
      </c>
      <c r="H173" s="40">
        <v>300</v>
      </c>
      <c r="I173" s="28">
        <v>0</v>
      </c>
      <c r="J173" s="15"/>
      <c r="K173" s="15"/>
      <c r="L173" s="15"/>
      <c r="M173" s="15"/>
      <c r="N173" s="15"/>
      <c r="O173" s="109"/>
    </row>
    <row r="174" spans="1:15">
      <c r="A174" s="97"/>
      <c r="B174" s="98"/>
      <c r="C174" s="97"/>
      <c r="D174" s="15">
        <v>2016</v>
      </c>
      <c r="E174" s="28">
        <f t="shared" si="125"/>
        <v>300</v>
      </c>
      <c r="F174" s="28">
        <v>0</v>
      </c>
      <c r="G174" s="28">
        <v>0</v>
      </c>
      <c r="H174" s="40">
        <v>300</v>
      </c>
      <c r="I174" s="28">
        <v>0</v>
      </c>
      <c r="J174" s="15"/>
      <c r="K174" s="15"/>
      <c r="L174" s="15"/>
      <c r="M174" s="15"/>
      <c r="N174" s="15"/>
      <c r="O174" s="109"/>
    </row>
    <row r="175" spans="1:15">
      <c r="A175" s="97" t="s">
        <v>111</v>
      </c>
      <c r="B175" s="98" t="s">
        <v>252</v>
      </c>
      <c r="C175" s="97"/>
      <c r="D175" s="15" t="s">
        <v>7</v>
      </c>
      <c r="E175" s="28">
        <f t="shared" ref="E175" si="126">E176+E177+E178</f>
        <v>1360</v>
      </c>
      <c r="F175" s="28">
        <f t="shared" ref="F175" si="127">F176+F177+F178</f>
        <v>0</v>
      </c>
      <c r="G175" s="28">
        <f t="shared" ref="G175" si="128">G176+G177+G178</f>
        <v>0</v>
      </c>
      <c r="H175" s="28">
        <f t="shared" ref="H175" si="129">H176+H177+H178</f>
        <v>1360</v>
      </c>
      <c r="I175" s="28">
        <f>I176+I177+I178</f>
        <v>0</v>
      </c>
      <c r="J175" s="15" t="s">
        <v>112</v>
      </c>
      <c r="K175" s="15"/>
      <c r="L175" s="15"/>
      <c r="M175" s="15"/>
      <c r="N175" s="15"/>
      <c r="O175" s="109" t="s">
        <v>99</v>
      </c>
    </row>
    <row r="176" spans="1:15">
      <c r="A176" s="97"/>
      <c r="B176" s="98"/>
      <c r="C176" s="97"/>
      <c r="D176" s="15">
        <v>2014</v>
      </c>
      <c r="E176" s="28">
        <f>F176+G176+H176+I176</f>
        <v>400</v>
      </c>
      <c r="F176" s="28">
        <v>0</v>
      </c>
      <c r="G176" s="28">
        <v>0</v>
      </c>
      <c r="H176" s="40">
        <v>400</v>
      </c>
      <c r="I176" s="28">
        <v>0</v>
      </c>
      <c r="J176" s="15"/>
      <c r="K176" s="15"/>
      <c r="L176" s="15"/>
      <c r="M176" s="15"/>
      <c r="N176" s="15"/>
      <c r="O176" s="109"/>
    </row>
    <row r="177" spans="1:15">
      <c r="A177" s="97"/>
      <c r="B177" s="98"/>
      <c r="C177" s="97"/>
      <c r="D177" s="15">
        <v>2015</v>
      </c>
      <c r="E177" s="28">
        <f t="shared" ref="E177:E178" si="130">F177+G177+H177+I177</f>
        <v>480</v>
      </c>
      <c r="F177" s="28">
        <v>0</v>
      </c>
      <c r="G177" s="28">
        <v>0</v>
      </c>
      <c r="H177" s="40">
        <v>480</v>
      </c>
      <c r="I177" s="28">
        <v>0</v>
      </c>
      <c r="J177" s="15"/>
      <c r="K177" s="15"/>
      <c r="L177" s="15"/>
      <c r="M177" s="15"/>
      <c r="N177" s="15"/>
      <c r="O177" s="109"/>
    </row>
    <row r="178" spans="1:15">
      <c r="A178" s="97"/>
      <c r="B178" s="98"/>
      <c r="C178" s="97"/>
      <c r="D178" s="15">
        <v>2016</v>
      </c>
      <c r="E178" s="28">
        <f t="shared" si="130"/>
        <v>480</v>
      </c>
      <c r="F178" s="28">
        <v>0</v>
      </c>
      <c r="G178" s="28">
        <v>0</v>
      </c>
      <c r="H178" s="40">
        <v>480</v>
      </c>
      <c r="I178" s="28">
        <v>0</v>
      </c>
      <c r="J178" s="15"/>
      <c r="K178" s="15"/>
      <c r="L178" s="15"/>
      <c r="M178" s="15"/>
      <c r="N178" s="15"/>
      <c r="O178" s="109"/>
    </row>
    <row r="179" spans="1:15">
      <c r="A179" s="97" t="s">
        <v>113</v>
      </c>
      <c r="B179" s="98" t="s">
        <v>253</v>
      </c>
      <c r="C179" s="97"/>
      <c r="D179" s="15" t="s">
        <v>7</v>
      </c>
      <c r="E179" s="28">
        <f t="shared" ref="E179" si="131">E180+E181+E182</f>
        <v>750</v>
      </c>
      <c r="F179" s="28">
        <f t="shared" ref="F179" si="132">F180+F181+F182</f>
        <v>0</v>
      </c>
      <c r="G179" s="28">
        <f t="shared" ref="G179" si="133">G180+G181+G182</f>
        <v>0</v>
      </c>
      <c r="H179" s="28">
        <f t="shared" ref="H179" si="134">H180+H181+H182</f>
        <v>750</v>
      </c>
      <c r="I179" s="28">
        <f>I180+I181+I182</f>
        <v>0</v>
      </c>
      <c r="J179" s="15" t="s">
        <v>112</v>
      </c>
      <c r="K179" s="15"/>
      <c r="L179" s="15"/>
      <c r="M179" s="15"/>
      <c r="N179" s="15"/>
      <c r="O179" s="109" t="s">
        <v>99</v>
      </c>
    </row>
    <row r="180" spans="1:15">
      <c r="A180" s="97"/>
      <c r="B180" s="98"/>
      <c r="C180" s="97"/>
      <c r="D180" s="15">
        <v>2014</v>
      </c>
      <c r="E180" s="28">
        <f>F180+G180+H180+I180</f>
        <v>250</v>
      </c>
      <c r="F180" s="28">
        <v>0</v>
      </c>
      <c r="G180" s="28">
        <v>0</v>
      </c>
      <c r="H180" s="40">
        <v>250</v>
      </c>
      <c r="I180" s="28">
        <v>0</v>
      </c>
      <c r="J180" s="15"/>
      <c r="K180" s="15"/>
      <c r="L180" s="15"/>
      <c r="M180" s="15"/>
      <c r="N180" s="15"/>
      <c r="O180" s="109"/>
    </row>
    <row r="181" spans="1:15">
      <c r="A181" s="97"/>
      <c r="B181" s="98"/>
      <c r="C181" s="97"/>
      <c r="D181" s="15">
        <v>2015</v>
      </c>
      <c r="E181" s="28">
        <f t="shared" ref="E181:E182" si="135">F181+G181+H181+I181</f>
        <v>250</v>
      </c>
      <c r="F181" s="28">
        <v>0</v>
      </c>
      <c r="G181" s="28">
        <v>0</v>
      </c>
      <c r="H181" s="40">
        <v>250</v>
      </c>
      <c r="I181" s="28">
        <v>0</v>
      </c>
      <c r="J181" s="15"/>
      <c r="K181" s="15"/>
      <c r="L181" s="15"/>
      <c r="M181" s="15"/>
      <c r="N181" s="15"/>
      <c r="O181" s="109"/>
    </row>
    <row r="182" spans="1:15">
      <c r="A182" s="97"/>
      <c r="B182" s="98"/>
      <c r="C182" s="97"/>
      <c r="D182" s="15">
        <v>2016</v>
      </c>
      <c r="E182" s="28">
        <f t="shared" si="135"/>
        <v>250</v>
      </c>
      <c r="F182" s="28">
        <v>0</v>
      </c>
      <c r="G182" s="28">
        <v>0</v>
      </c>
      <c r="H182" s="40">
        <v>250</v>
      </c>
      <c r="I182" s="28">
        <v>0</v>
      </c>
      <c r="J182" s="15"/>
      <c r="K182" s="15"/>
      <c r="L182" s="15"/>
      <c r="M182" s="15"/>
      <c r="N182" s="15"/>
      <c r="O182" s="109"/>
    </row>
    <row r="183" spans="1:15">
      <c r="A183" s="97" t="s">
        <v>114</v>
      </c>
      <c r="B183" s="98" t="s">
        <v>254</v>
      </c>
      <c r="C183" s="97"/>
      <c r="D183" s="15" t="s">
        <v>7</v>
      </c>
      <c r="E183" s="28">
        <f t="shared" ref="E183" si="136">E184+E185+E186</f>
        <v>210</v>
      </c>
      <c r="F183" s="28">
        <f t="shared" ref="F183" si="137">F184+F185+F186</f>
        <v>0</v>
      </c>
      <c r="G183" s="28">
        <f t="shared" ref="G183" si="138">G184+G185+G186</f>
        <v>0</v>
      </c>
      <c r="H183" s="28">
        <f t="shared" ref="H183" si="139">H184+H185+H186</f>
        <v>210</v>
      </c>
      <c r="I183" s="28">
        <f>I184+I185+I186</f>
        <v>0</v>
      </c>
      <c r="J183" s="15" t="s">
        <v>112</v>
      </c>
      <c r="K183" s="15"/>
      <c r="L183" s="15"/>
      <c r="M183" s="15"/>
      <c r="N183" s="15"/>
      <c r="O183" s="109" t="s">
        <v>99</v>
      </c>
    </row>
    <row r="184" spans="1:15">
      <c r="A184" s="97"/>
      <c r="B184" s="98"/>
      <c r="C184" s="97"/>
      <c r="D184" s="15">
        <v>2014</v>
      </c>
      <c r="E184" s="28">
        <f>F184+G184+H184+I184</f>
        <v>70</v>
      </c>
      <c r="F184" s="28">
        <v>0</v>
      </c>
      <c r="G184" s="28">
        <v>0</v>
      </c>
      <c r="H184" s="40">
        <v>70</v>
      </c>
      <c r="I184" s="28">
        <v>0</v>
      </c>
      <c r="J184" s="15"/>
      <c r="K184" s="15"/>
      <c r="L184" s="15"/>
      <c r="M184" s="15"/>
      <c r="N184" s="15"/>
      <c r="O184" s="109"/>
    </row>
    <row r="185" spans="1:15">
      <c r="A185" s="97"/>
      <c r="B185" s="98"/>
      <c r="C185" s="97"/>
      <c r="D185" s="15">
        <v>2015</v>
      </c>
      <c r="E185" s="28">
        <f t="shared" ref="E185:E186" si="140">F185+G185+H185+I185</f>
        <v>70</v>
      </c>
      <c r="F185" s="28">
        <v>0</v>
      </c>
      <c r="G185" s="28">
        <v>0</v>
      </c>
      <c r="H185" s="40">
        <v>70</v>
      </c>
      <c r="I185" s="28">
        <v>0</v>
      </c>
      <c r="J185" s="15"/>
      <c r="K185" s="15"/>
      <c r="L185" s="15"/>
      <c r="M185" s="15"/>
      <c r="N185" s="15"/>
      <c r="O185" s="109"/>
    </row>
    <row r="186" spans="1:15">
      <c r="A186" s="97"/>
      <c r="B186" s="98"/>
      <c r="C186" s="97"/>
      <c r="D186" s="15">
        <v>2016</v>
      </c>
      <c r="E186" s="28">
        <f t="shared" si="140"/>
        <v>70</v>
      </c>
      <c r="F186" s="28">
        <v>0</v>
      </c>
      <c r="G186" s="28">
        <v>0</v>
      </c>
      <c r="H186" s="40">
        <v>70</v>
      </c>
      <c r="I186" s="28">
        <v>0</v>
      </c>
      <c r="J186" s="15"/>
      <c r="K186" s="15"/>
      <c r="L186" s="15"/>
      <c r="M186" s="15"/>
      <c r="N186" s="15"/>
      <c r="O186" s="109"/>
    </row>
    <row r="187" spans="1:15">
      <c r="A187" s="97" t="s">
        <v>116</v>
      </c>
      <c r="B187" s="98" t="s">
        <v>119</v>
      </c>
      <c r="C187" s="97"/>
      <c r="D187" s="15" t="s">
        <v>7</v>
      </c>
      <c r="E187" s="28">
        <f>E191</f>
        <v>1073</v>
      </c>
      <c r="F187" s="28">
        <f t="shared" ref="F187:I187" si="141">F191</f>
        <v>11.4</v>
      </c>
      <c r="G187" s="28">
        <f t="shared" si="141"/>
        <v>0</v>
      </c>
      <c r="H187" s="28">
        <f t="shared" si="141"/>
        <v>1061.5999999999999</v>
      </c>
      <c r="I187" s="28">
        <f t="shared" si="141"/>
        <v>0</v>
      </c>
      <c r="J187" s="99"/>
      <c r="K187" s="99"/>
      <c r="L187" s="99"/>
      <c r="M187" s="99"/>
      <c r="N187" s="99"/>
      <c r="O187" s="109"/>
    </row>
    <row r="188" spans="1:15">
      <c r="A188" s="97"/>
      <c r="B188" s="98"/>
      <c r="C188" s="97"/>
      <c r="D188" s="15">
        <v>2014</v>
      </c>
      <c r="E188" s="28">
        <f t="shared" ref="E188:I188" si="142">E192</f>
        <v>370.59999999999997</v>
      </c>
      <c r="F188" s="28">
        <f t="shared" si="142"/>
        <v>11.4</v>
      </c>
      <c r="G188" s="28">
        <f t="shared" si="142"/>
        <v>0</v>
      </c>
      <c r="H188" s="28">
        <f t="shared" si="142"/>
        <v>359.2</v>
      </c>
      <c r="I188" s="28">
        <f t="shared" si="142"/>
        <v>0</v>
      </c>
      <c r="J188" s="99"/>
      <c r="K188" s="99"/>
      <c r="L188" s="99"/>
      <c r="M188" s="99"/>
      <c r="N188" s="99"/>
      <c r="O188" s="109"/>
    </row>
    <row r="189" spans="1:15">
      <c r="A189" s="97"/>
      <c r="B189" s="98"/>
      <c r="C189" s="97"/>
      <c r="D189" s="15">
        <v>2015</v>
      </c>
      <c r="E189" s="28">
        <f t="shared" ref="E189:I189" si="143">E193</f>
        <v>351.2</v>
      </c>
      <c r="F189" s="28">
        <f t="shared" si="143"/>
        <v>0</v>
      </c>
      <c r="G189" s="28">
        <f t="shared" si="143"/>
        <v>0</v>
      </c>
      <c r="H189" s="28">
        <f t="shared" si="143"/>
        <v>351.2</v>
      </c>
      <c r="I189" s="28">
        <f t="shared" si="143"/>
        <v>0</v>
      </c>
      <c r="J189" s="99"/>
      <c r="K189" s="99"/>
      <c r="L189" s="99"/>
      <c r="M189" s="99"/>
      <c r="N189" s="99"/>
      <c r="O189" s="109"/>
    </row>
    <row r="190" spans="1:15">
      <c r="A190" s="97"/>
      <c r="B190" s="98"/>
      <c r="C190" s="97"/>
      <c r="D190" s="15">
        <v>2016</v>
      </c>
      <c r="E190" s="28">
        <f t="shared" ref="E190:I190" si="144">E194</f>
        <v>351.2</v>
      </c>
      <c r="F190" s="28">
        <f t="shared" si="144"/>
        <v>0</v>
      </c>
      <c r="G190" s="28">
        <f t="shared" si="144"/>
        <v>0</v>
      </c>
      <c r="H190" s="28">
        <f t="shared" si="144"/>
        <v>351.2</v>
      </c>
      <c r="I190" s="28">
        <f t="shared" si="144"/>
        <v>0</v>
      </c>
      <c r="J190" s="99"/>
      <c r="K190" s="99"/>
      <c r="L190" s="99"/>
      <c r="M190" s="99"/>
      <c r="N190" s="99"/>
      <c r="O190" s="109"/>
    </row>
    <row r="191" spans="1:15">
      <c r="A191" s="97" t="s">
        <v>117</v>
      </c>
      <c r="B191" s="98" t="s">
        <v>126</v>
      </c>
      <c r="C191" s="97"/>
      <c r="D191" s="15" t="s">
        <v>7</v>
      </c>
      <c r="E191" s="28">
        <f>E195+E199+E203+E207+E211</f>
        <v>1073</v>
      </c>
      <c r="F191" s="28">
        <f t="shared" ref="F191:I191" si="145">F195+F199+F203+F207+F211</f>
        <v>11.4</v>
      </c>
      <c r="G191" s="28">
        <f t="shared" si="145"/>
        <v>0</v>
      </c>
      <c r="H191" s="28">
        <f t="shared" si="145"/>
        <v>1061.5999999999999</v>
      </c>
      <c r="I191" s="28">
        <f t="shared" si="145"/>
        <v>0</v>
      </c>
      <c r="J191" s="109" t="s">
        <v>125</v>
      </c>
      <c r="K191" s="109"/>
      <c r="L191" s="109"/>
      <c r="M191" s="109"/>
      <c r="N191" s="109"/>
      <c r="O191" s="109"/>
    </row>
    <row r="192" spans="1:15">
      <c r="A192" s="97"/>
      <c r="B192" s="98"/>
      <c r="C192" s="97"/>
      <c r="D192" s="15">
        <v>2014</v>
      </c>
      <c r="E192" s="28">
        <f t="shared" ref="E192:I194" si="146">E196+E200+E204+E208+E212</f>
        <v>370.59999999999997</v>
      </c>
      <c r="F192" s="28">
        <f t="shared" si="146"/>
        <v>11.4</v>
      </c>
      <c r="G192" s="28">
        <f t="shared" si="146"/>
        <v>0</v>
      </c>
      <c r="H192" s="28">
        <f t="shared" si="146"/>
        <v>359.2</v>
      </c>
      <c r="I192" s="28">
        <f t="shared" si="146"/>
        <v>0</v>
      </c>
      <c r="J192" s="109"/>
      <c r="K192" s="109"/>
      <c r="L192" s="109"/>
      <c r="M192" s="109"/>
      <c r="N192" s="109"/>
      <c r="O192" s="109"/>
    </row>
    <row r="193" spans="1:15">
      <c r="A193" s="97"/>
      <c r="B193" s="98"/>
      <c r="C193" s="97"/>
      <c r="D193" s="15">
        <v>2015</v>
      </c>
      <c r="E193" s="28">
        <f t="shared" si="146"/>
        <v>351.2</v>
      </c>
      <c r="F193" s="28">
        <f t="shared" si="146"/>
        <v>0</v>
      </c>
      <c r="G193" s="28">
        <f t="shared" si="146"/>
        <v>0</v>
      </c>
      <c r="H193" s="28">
        <f t="shared" si="146"/>
        <v>351.2</v>
      </c>
      <c r="I193" s="28">
        <f t="shared" si="146"/>
        <v>0</v>
      </c>
      <c r="J193" s="109"/>
      <c r="K193" s="109"/>
      <c r="L193" s="109"/>
      <c r="M193" s="109"/>
      <c r="N193" s="109"/>
      <c r="O193" s="109"/>
    </row>
    <row r="194" spans="1:15">
      <c r="A194" s="97"/>
      <c r="B194" s="98"/>
      <c r="C194" s="97"/>
      <c r="D194" s="15">
        <v>2016</v>
      </c>
      <c r="E194" s="28">
        <f t="shared" si="146"/>
        <v>351.2</v>
      </c>
      <c r="F194" s="28">
        <f t="shared" si="146"/>
        <v>0</v>
      </c>
      <c r="G194" s="28">
        <f t="shared" si="146"/>
        <v>0</v>
      </c>
      <c r="H194" s="28">
        <f t="shared" si="146"/>
        <v>351.2</v>
      </c>
      <c r="I194" s="28">
        <f t="shared" si="146"/>
        <v>0</v>
      </c>
      <c r="J194" s="109"/>
      <c r="K194" s="109"/>
      <c r="L194" s="109"/>
      <c r="M194" s="109"/>
      <c r="N194" s="109"/>
      <c r="O194" s="109"/>
    </row>
    <row r="195" spans="1:15">
      <c r="A195" s="97" t="s">
        <v>118</v>
      </c>
      <c r="B195" s="98" t="s">
        <v>120</v>
      </c>
      <c r="C195" s="97"/>
      <c r="D195" s="15" t="s">
        <v>7</v>
      </c>
      <c r="E195" s="28">
        <f t="shared" ref="E195" si="147">E196+E197+E198</f>
        <v>960</v>
      </c>
      <c r="F195" s="28">
        <f t="shared" ref="F195" si="148">F196+F197+F198</f>
        <v>0</v>
      </c>
      <c r="G195" s="28">
        <f t="shared" ref="G195" si="149">G196+G197+G198</f>
        <v>0</v>
      </c>
      <c r="H195" s="28">
        <f t="shared" ref="H195" si="150">H196+H197+H198</f>
        <v>960</v>
      </c>
      <c r="I195" s="28">
        <f>I196+I197+I198</f>
        <v>0</v>
      </c>
      <c r="J195" s="15" t="s">
        <v>112</v>
      </c>
      <c r="K195" s="15"/>
      <c r="L195" s="15"/>
      <c r="M195" s="15"/>
      <c r="N195" s="15"/>
      <c r="O195" s="109" t="s">
        <v>99</v>
      </c>
    </row>
    <row r="196" spans="1:15">
      <c r="A196" s="97"/>
      <c r="B196" s="98"/>
      <c r="C196" s="97"/>
      <c r="D196" s="15">
        <v>2014</v>
      </c>
      <c r="E196" s="28">
        <f>F196+G196+H196+I196</f>
        <v>320</v>
      </c>
      <c r="F196" s="28">
        <v>0</v>
      </c>
      <c r="G196" s="28">
        <v>0</v>
      </c>
      <c r="H196" s="28">
        <v>320</v>
      </c>
      <c r="I196" s="28">
        <v>0</v>
      </c>
      <c r="J196" s="15"/>
      <c r="K196" s="15"/>
      <c r="L196" s="15"/>
      <c r="M196" s="15"/>
      <c r="N196" s="15"/>
      <c r="O196" s="109"/>
    </row>
    <row r="197" spans="1:15">
      <c r="A197" s="97"/>
      <c r="B197" s="98"/>
      <c r="C197" s="97"/>
      <c r="D197" s="15">
        <v>2015</v>
      </c>
      <c r="E197" s="28">
        <f t="shared" ref="E197:E198" si="151">F197+G197+H197+I197</f>
        <v>320</v>
      </c>
      <c r="F197" s="28">
        <v>0</v>
      </c>
      <c r="G197" s="28">
        <v>0</v>
      </c>
      <c r="H197" s="28">
        <v>320</v>
      </c>
      <c r="I197" s="28">
        <v>0</v>
      </c>
      <c r="J197" s="15"/>
      <c r="K197" s="15"/>
      <c r="L197" s="15"/>
      <c r="M197" s="15"/>
      <c r="N197" s="15"/>
      <c r="O197" s="109"/>
    </row>
    <row r="198" spans="1:15">
      <c r="A198" s="97"/>
      <c r="B198" s="98"/>
      <c r="C198" s="97"/>
      <c r="D198" s="15">
        <v>2016</v>
      </c>
      <c r="E198" s="28">
        <f t="shared" si="151"/>
        <v>320</v>
      </c>
      <c r="F198" s="28">
        <v>0</v>
      </c>
      <c r="G198" s="28">
        <v>0</v>
      </c>
      <c r="H198" s="28">
        <v>320</v>
      </c>
      <c r="I198" s="28">
        <v>0</v>
      </c>
      <c r="J198" s="15"/>
      <c r="K198" s="15"/>
      <c r="L198" s="15"/>
      <c r="M198" s="15"/>
      <c r="N198" s="15"/>
      <c r="O198" s="109"/>
    </row>
    <row r="199" spans="1:15">
      <c r="A199" s="97" t="s">
        <v>121</v>
      </c>
      <c r="B199" s="98" t="s">
        <v>255</v>
      </c>
      <c r="C199" s="97"/>
      <c r="D199" s="15" t="s">
        <v>7</v>
      </c>
      <c r="E199" s="28">
        <f t="shared" ref="E199" si="152">E200+E201+E202</f>
        <v>90</v>
      </c>
      <c r="F199" s="28">
        <f t="shared" ref="F199" si="153">F200+F201+F202</f>
        <v>0</v>
      </c>
      <c r="G199" s="28">
        <f t="shared" ref="G199" si="154">G200+G201+G202</f>
        <v>0</v>
      </c>
      <c r="H199" s="28">
        <f t="shared" ref="H199" si="155">H200+H201+H202</f>
        <v>90</v>
      </c>
      <c r="I199" s="28">
        <f>I200+I201+I202</f>
        <v>0</v>
      </c>
      <c r="J199" s="15" t="s">
        <v>112</v>
      </c>
      <c r="K199" s="15"/>
      <c r="L199" s="15"/>
      <c r="M199" s="15"/>
      <c r="N199" s="15"/>
      <c r="O199" s="109" t="s">
        <v>99</v>
      </c>
    </row>
    <row r="200" spans="1:15">
      <c r="A200" s="97"/>
      <c r="B200" s="98"/>
      <c r="C200" s="97"/>
      <c r="D200" s="15">
        <v>2014</v>
      </c>
      <c r="E200" s="28">
        <f>F200+G200+H200+I200</f>
        <v>30</v>
      </c>
      <c r="F200" s="28">
        <v>0</v>
      </c>
      <c r="G200" s="28">
        <v>0</v>
      </c>
      <c r="H200" s="28">
        <v>30</v>
      </c>
      <c r="I200" s="28">
        <v>0</v>
      </c>
      <c r="J200" s="15"/>
      <c r="K200" s="15"/>
      <c r="L200" s="15"/>
      <c r="M200" s="15"/>
      <c r="N200" s="15"/>
      <c r="O200" s="109"/>
    </row>
    <row r="201" spans="1:15">
      <c r="A201" s="97"/>
      <c r="B201" s="98"/>
      <c r="C201" s="97"/>
      <c r="D201" s="15">
        <v>2015</v>
      </c>
      <c r="E201" s="28">
        <f t="shared" ref="E201:E202" si="156">F201+G201+H201+I201</f>
        <v>30</v>
      </c>
      <c r="F201" s="28">
        <v>0</v>
      </c>
      <c r="G201" s="28">
        <v>0</v>
      </c>
      <c r="H201" s="28">
        <v>30</v>
      </c>
      <c r="I201" s="28">
        <v>0</v>
      </c>
      <c r="J201" s="15"/>
      <c r="K201" s="15"/>
      <c r="L201" s="15"/>
      <c r="M201" s="15"/>
      <c r="N201" s="15"/>
      <c r="O201" s="109"/>
    </row>
    <row r="202" spans="1:15">
      <c r="A202" s="97"/>
      <c r="B202" s="98"/>
      <c r="C202" s="97"/>
      <c r="D202" s="15">
        <v>2016</v>
      </c>
      <c r="E202" s="28">
        <f t="shared" si="156"/>
        <v>30</v>
      </c>
      <c r="F202" s="28">
        <v>0</v>
      </c>
      <c r="G202" s="28">
        <v>0</v>
      </c>
      <c r="H202" s="28">
        <v>30</v>
      </c>
      <c r="I202" s="28">
        <v>0</v>
      </c>
      <c r="J202" s="15"/>
      <c r="K202" s="15"/>
      <c r="L202" s="15"/>
      <c r="M202" s="15"/>
      <c r="N202" s="15"/>
      <c r="O202" s="109"/>
    </row>
    <row r="203" spans="1:15">
      <c r="A203" s="97" t="s">
        <v>122</v>
      </c>
      <c r="B203" s="98" t="s">
        <v>256</v>
      </c>
      <c r="C203" s="97"/>
      <c r="D203" s="15" t="s">
        <v>7</v>
      </c>
      <c r="E203" s="28">
        <f t="shared" ref="E203" si="157">E204+E205+E206</f>
        <v>3.5999999999999996</v>
      </c>
      <c r="F203" s="28">
        <f t="shared" ref="F203" si="158">F204+F205+F206</f>
        <v>0</v>
      </c>
      <c r="G203" s="28">
        <f t="shared" ref="G203" si="159">G204+G205+G206</f>
        <v>0</v>
      </c>
      <c r="H203" s="28">
        <f t="shared" ref="H203" si="160">H204+H205+H206</f>
        <v>3.5999999999999996</v>
      </c>
      <c r="I203" s="28">
        <f>I204+I205+I206</f>
        <v>0</v>
      </c>
      <c r="J203" s="15" t="s">
        <v>112</v>
      </c>
      <c r="K203" s="15"/>
      <c r="L203" s="15"/>
      <c r="M203" s="15"/>
      <c r="N203" s="15"/>
      <c r="O203" s="109" t="s">
        <v>99</v>
      </c>
    </row>
    <row r="204" spans="1:15">
      <c r="A204" s="97"/>
      <c r="B204" s="98"/>
      <c r="C204" s="97"/>
      <c r="D204" s="15">
        <v>2014</v>
      </c>
      <c r="E204" s="28">
        <f>F204+G204+H204+I204</f>
        <v>1.2</v>
      </c>
      <c r="F204" s="28">
        <v>0</v>
      </c>
      <c r="G204" s="28">
        <v>0</v>
      </c>
      <c r="H204" s="28">
        <v>1.2</v>
      </c>
      <c r="I204" s="28">
        <v>0</v>
      </c>
      <c r="J204" s="15"/>
      <c r="K204" s="15"/>
      <c r="L204" s="15"/>
      <c r="M204" s="15"/>
      <c r="N204" s="15"/>
      <c r="O204" s="109"/>
    </row>
    <row r="205" spans="1:15">
      <c r="A205" s="97"/>
      <c r="B205" s="98"/>
      <c r="C205" s="97"/>
      <c r="D205" s="15">
        <v>2015</v>
      </c>
      <c r="E205" s="28">
        <f t="shared" ref="E205:E206" si="161">F205+G205+H205+I205</f>
        <v>1.2</v>
      </c>
      <c r="F205" s="28">
        <v>0</v>
      </c>
      <c r="G205" s="28">
        <v>0</v>
      </c>
      <c r="H205" s="28">
        <v>1.2</v>
      </c>
      <c r="I205" s="28">
        <v>0</v>
      </c>
      <c r="J205" s="15"/>
      <c r="K205" s="15"/>
      <c r="L205" s="15"/>
      <c r="M205" s="15"/>
      <c r="N205" s="15"/>
      <c r="O205" s="109"/>
    </row>
    <row r="206" spans="1:15">
      <c r="A206" s="97"/>
      <c r="B206" s="98"/>
      <c r="C206" s="97"/>
      <c r="D206" s="15">
        <v>2016</v>
      </c>
      <c r="E206" s="28">
        <f t="shared" si="161"/>
        <v>1.2</v>
      </c>
      <c r="F206" s="28">
        <v>0</v>
      </c>
      <c r="G206" s="28">
        <v>0</v>
      </c>
      <c r="H206" s="28">
        <v>1.2</v>
      </c>
      <c r="I206" s="28">
        <v>0</v>
      </c>
      <c r="J206" s="15"/>
      <c r="K206" s="15"/>
      <c r="L206" s="15"/>
      <c r="M206" s="15"/>
      <c r="N206" s="15"/>
      <c r="O206" s="109"/>
    </row>
    <row r="207" spans="1:15">
      <c r="A207" s="97" t="s">
        <v>123</v>
      </c>
      <c r="B207" s="98" t="s">
        <v>257</v>
      </c>
      <c r="C207" s="97"/>
      <c r="D207" s="15" t="s">
        <v>7</v>
      </c>
      <c r="E207" s="28">
        <f t="shared" ref="E207" si="162">E208+E209+E210</f>
        <v>8</v>
      </c>
      <c r="F207" s="28">
        <f t="shared" ref="F207" si="163">F208+F209+F210</f>
        <v>0</v>
      </c>
      <c r="G207" s="28">
        <f t="shared" ref="G207" si="164">G208+G209+G210</f>
        <v>0</v>
      </c>
      <c r="H207" s="28">
        <f t="shared" ref="H207" si="165">H208+H209+H210</f>
        <v>8</v>
      </c>
      <c r="I207" s="28">
        <f>I208+I209+I210</f>
        <v>0</v>
      </c>
      <c r="J207" s="15" t="s">
        <v>112</v>
      </c>
      <c r="K207" s="15"/>
      <c r="L207" s="15"/>
      <c r="M207" s="15"/>
      <c r="N207" s="15"/>
      <c r="O207" s="109" t="s">
        <v>99</v>
      </c>
    </row>
    <row r="208" spans="1:15">
      <c r="A208" s="97"/>
      <c r="B208" s="98"/>
      <c r="C208" s="97"/>
      <c r="D208" s="15">
        <v>2014</v>
      </c>
      <c r="E208" s="28">
        <f>F208+G208+H208+I208</f>
        <v>8</v>
      </c>
      <c r="F208" s="28">
        <v>0</v>
      </c>
      <c r="G208" s="28">
        <v>0</v>
      </c>
      <c r="H208" s="28">
        <v>8</v>
      </c>
      <c r="I208" s="28">
        <v>0</v>
      </c>
      <c r="J208" s="15"/>
      <c r="K208" s="15"/>
      <c r="L208" s="15"/>
      <c r="M208" s="15"/>
      <c r="N208" s="15"/>
      <c r="O208" s="109"/>
    </row>
    <row r="209" spans="1:15">
      <c r="A209" s="97"/>
      <c r="B209" s="98"/>
      <c r="C209" s="97"/>
      <c r="D209" s="15">
        <v>2015</v>
      </c>
      <c r="E209" s="28">
        <f t="shared" ref="E209:E210" si="166">F209+G209+H209+I209</f>
        <v>0</v>
      </c>
      <c r="F209" s="28">
        <v>0</v>
      </c>
      <c r="G209" s="28">
        <v>0</v>
      </c>
      <c r="H209" s="28">
        <v>0</v>
      </c>
      <c r="I209" s="28">
        <v>0</v>
      </c>
      <c r="J209" s="15"/>
      <c r="K209" s="15"/>
      <c r="L209" s="15"/>
      <c r="M209" s="15"/>
      <c r="N209" s="15"/>
      <c r="O209" s="109"/>
    </row>
    <row r="210" spans="1:15">
      <c r="A210" s="97"/>
      <c r="B210" s="98"/>
      <c r="C210" s="97"/>
      <c r="D210" s="15">
        <v>2016</v>
      </c>
      <c r="E210" s="28">
        <f t="shared" si="166"/>
        <v>0</v>
      </c>
      <c r="F210" s="28">
        <v>0</v>
      </c>
      <c r="G210" s="28">
        <v>0</v>
      </c>
      <c r="H210" s="28">
        <v>0</v>
      </c>
      <c r="I210" s="28">
        <v>0</v>
      </c>
      <c r="J210" s="15"/>
      <c r="K210" s="15"/>
      <c r="L210" s="15"/>
      <c r="M210" s="15"/>
      <c r="N210" s="15"/>
      <c r="O210" s="109"/>
    </row>
    <row r="211" spans="1:15" ht="50.25" customHeight="1">
      <c r="A211" s="97" t="s">
        <v>124</v>
      </c>
      <c r="B211" s="98" t="s">
        <v>296</v>
      </c>
      <c r="C211" s="97"/>
      <c r="D211" s="15" t="s">
        <v>7</v>
      </c>
      <c r="E211" s="28">
        <f t="shared" ref="E211:H211" si="167">E212+E213+E214</f>
        <v>11.4</v>
      </c>
      <c r="F211" s="28">
        <f t="shared" si="167"/>
        <v>11.4</v>
      </c>
      <c r="G211" s="28">
        <f t="shared" si="167"/>
        <v>0</v>
      </c>
      <c r="H211" s="28">
        <f t="shared" si="167"/>
        <v>0</v>
      </c>
      <c r="I211" s="28">
        <f>I212+I213+I214</f>
        <v>0</v>
      </c>
      <c r="J211" s="15" t="s">
        <v>112</v>
      </c>
      <c r="K211" s="15"/>
      <c r="L211" s="15"/>
      <c r="M211" s="15"/>
      <c r="N211" s="15"/>
      <c r="O211" s="15"/>
    </row>
    <row r="212" spans="1:15">
      <c r="A212" s="97"/>
      <c r="B212" s="98"/>
      <c r="C212" s="97"/>
      <c r="D212" s="15">
        <v>2014</v>
      </c>
      <c r="E212" s="28">
        <f>F212+G212+H212+I212</f>
        <v>11.4</v>
      </c>
      <c r="F212" s="28">
        <v>11.4</v>
      </c>
      <c r="G212" s="28">
        <v>0</v>
      </c>
      <c r="H212" s="28">
        <v>0</v>
      </c>
      <c r="I212" s="28">
        <v>0</v>
      </c>
      <c r="J212" s="15"/>
      <c r="K212" s="15"/>
      <c r="L212" s="15"/>
      <c r="M212" s="15"/>
      <c r="N212" s="15"/>
      <c r="O212" s="15"/>
    </row>
    <row r="213" spans="1:15">
      <c r="A213" s="97"/>
      <c r="B213" s="98"/>
      <c r="C213" s="97"/>
      <c r="D213" s="15">
        <v>2015</v>
      </c>
      <c r="E213" s="28">
        <f t="shared" ref="E213:E214" si="168">F213+G213+H213+I213</f>
        <v>0</v>
      </c>
      <c r="F213" s="28">
        <v>0</v>
      </c>
      <c r="G213" s="28">
        <v>0</v>
      </c>
      <c r="H213" s="28">
        <v>0</v>
      </c>
      <c r="I213" s="28">
        <v>0</v>
      </c>
      <c r="J213" s="15"/>
      <c r="K213" s="15"/>
      <c r="L213" s="15"/>
      <c r="M213" s="15"/>
      <c r="N213" s="15"/>
      <c r="O213" s="15"/>
    </row>
    <row r="214" spans="1:15">
      <c r="A214" s="97"/>
      <c r="B214" s="98"/>
      <c r="C214" s="97"/>
      <c r="D214" s="15">
        <v>2016</v>
      </c>
      <c r="E214" s="28">
        <f t="shared" si="168"/>
        <v>0</v>
      </c>
      <c r="F214" s="28">
        <v>0</v>
      </c>
      <c r="G214" s="28">
        <v>0</v>
      </c>
      <c r="H214" s="28">
        <v>0</v>
      </c>
      <c r="I214" s="28">
        <v>0</v>
      </c>
      <c r="J214" s="15"/>
      <c r="K214" s="15"/>
      <c r="L214" s="15"/>
      <c r="M214" s="15"/>
      <c r="N214" s="15"/>
      <c r="O214" s="15"/>
    </row>
    <row r="215" spans="1:15" ht="34.5" customHeight="1">
      <c r="A215" s="97" t="s">
        <v>127</v>
      </c>
      <c r="B215" s="115" t="s">
        <v>131</v>
      </c>
      <c r="C215" s="109"/>
      <c r="D215" s="15" t="s">
        <v>7</v>
      </c>
      <c r="E215" s="28">
        <f>E219</f>
        <v>9000</v>
      </c>
      <c r="F215" s="28">
        <f t="shared" ref="F215:I215" si="169">F219</f>
        <v>0</v>
      </c>
      <c r="G215" s="28">
        <f t="shared" si="169"/>
        <v>0</v>
      </c>
      <c r="H215" s="28">
        <f t="shared" si="169"/>
        <v>9000</v>
      </c>
      <c r="I215" s="28">
        <f t="shared" si="169"/>
        <v>0</v>
      </c>
      <c r="J215" s="99"/>
      <c r="K215" s="99"/>
      <c r="L215" s="99"/>
      <c r="M215" s="99"/>
      <c r="N215" s="99"/>
      <c r="O215" s="109"/>
    </row>
    <row r="216" spans="1:15">
      <c r="A216" s="97"/>
      <c r="B216" s="115"/>
      <c r="C216" s="109"/>
      <c r="D216" s="15">
        <v>2014</v>
      </c>
      <c r="E216" s="28">
        <f t="shared" ref="E216:I218" si="170">E220</f>
        <v>3000</v>
      </c>
      <c r="F216" s="28">
        <f t="shared" si="170"/>
        <v>0</v>
      </c>
      <c r="G216" s="28">
        <f t="shared" si="170"/>
        <v>0</v>
      </c>
      <c r="H216" s="28">
        <f t="shared" si="170"/>
        <v>3000</v>
      </c>
      <c r="I216" s="28">
        <f t="shared" si="170"/>
        <v>0</v>
      </c>
      <c r="J216" s="99"/>
      <c r="K216" s="99"/>
      <c r="L216" s="99"/>
      <c r="M216" s="99"/>
      <c r="N216" s="99"/>
      <c r="O216" s="109"/>
    </row>
    <row r="217" spans="1:15">
      <c r="A217" s="97"/>
      <c r="B217" s="115"/>
      <c r="C217" s="109"/>
      <c r="D217" s="15">
        <v>2015</v>
      </c>
      <c r="E217" s="28">
        <f t="shared" si="170"/>
        <v>3000</v>
      </c>
      <c r="F217" s="28">
        <f t="shared" si="170"/>
        <v>0</v>
      </c>
      <c r="G217" s="28">
        <f t="shared" si="170"/>
        <v>0</v>
      </c>
      <c r="H217" s="28">
        <f t="shared" si="170"/>
        <v>3000</v>
      </c>
      <c r="I217" s="28">
        <f t="shared" si="170"/>
        <v>0</v>
      </c>
      <c r="J217" s="99"/>
      <c r="K217" s="99"/>
      <c r="L217" s="99"/>
      <c r="M217" s="99"/>
      <c r="N217" s="99"/>
      <c r="O217" s="109"/>
    </row>
    <row r="218" spans="1:15">
      <c r="A218" s="97"/>
      <c r="B218" s="115"/>
      <c r="C218" s="109"/>
      <c r="D218" s="15">
        <v>2016</v>
      </c>
      <c r="E218" s="28">
        <f t="shared" si="170"/>
        <v>3000</v>
      </c>
      <c r="F218" s="28">
        <f t="shared" si="170"/>
        <v>0</v>
      </c>
      <c r="G218" s="28">
        <f t="shared" si="170"/>
        <v>0</v>
      </c>
      <c r="H218" s="28">
        <f t="shared" si="170"/>
        <v>3000</v>
      </c>
      <c r="I218" s="28">
        <f t="shared" si="170"/>
        <v>0</v>
      </c>
      <c r="J218" s="99"/>
      <c r="K218" s="99"/>
      <c r="L218" s="99"/>
      <c r="M218" s="99"/>
      <c r="N218" s="99"/>
      <c r="O218" s="109"/>
    </row>
    <row r="219" spans="1:15">
      <c r="A219" s="97" t="s">
        <v>128</v>
      </c>
      <c r="B219" s="98" t="s">
        <v>132</v>
      </c>
      <c r="C219" s="97"/>
      <c r="D219" s="15" t="s">
        <v>7</v>
      </c>
      <c r="E219" s="28">
        <f>E223</f>
        <v>9000</v>
      </c>
      <c r="F219" s="28">
        <f t="shared" ref="F219:I219" si="171">F223</f>
        <v>0</v>
      </c>
      <c r="G219" s="28">
        <f t="shared" si="171"/>
        <v>0</v>
      </c>
      <c r="H219" s="28">
        <f t="shared" si="171"/>
        <v>9000</v>
      </c>
      <c r="I219" s="28">
        <f t="shared" si="171"/>
        <v>0</v>
      </c>
      <c r="J219" s="99"/>
      <c r="K219" s="99"/>
      <c r="L219" s="99"/>
      <c r="M219" s="99"/>
      <c r="N219" s="99"/>
      <c r="O219" s="109"/>
    </row>
    <row r="220" spans="1:15">
      <c r="A220" s="97"/>
      <c r="B220" s="98"/>
      <c r="C220" s="97"/>
      <c r="D220" s="15">
        <v>2014</v>
      </c>
      <c r="E220" s="28">
        <f t="shared" ref="E220:I220" si="172">E224</f>
        <v>3000</v>
      </c>
      <c r="F220" s="28">
        <f t="shared" si="172"/>
        <v>0</v>
      </c>
      <c r="G220" s="28">
        <f t="shared" si="172"/>
        <v>0</v>
      </c>
      <c r="H220" s="28">
        <f t="shared" si="172"/>
        <v>3000</v>
      </c>
      <c r="I220" s="28">
        <f t="shared" si="172"/>
        <v>0</v>
      </c>
      <c r="J220" s="99"/>
      <c r="K220" s="99"/>
      <c r="L220" s="99"/>
      <c r="M220" s="99"/>
      <c r="N220" s="99"/>
      <c r="O220" s="109"/>
    </row>
    <row r="221" spans="1:15">
      <c r="A221" s="97"/>
      <c r="B221" s="98"/>
      <c r="C221" s="97"/>
      <c r="D221" s="15">
        <v>2015</v>
      </c>
      <c r="E221" s="28">
        <f t="shared" ref="E221:I221" si="173">E225</f>
        <v>3000</v>
      </c>
      <c r="F221" s="28">
        <f t="shared" si="173"/>
        <v>0</v>
      </c>
      <c r="G221" s="28">
        <f t="shared" si="173"/>
        <v>0</v>
      </c>
      <c r="H221" s="28">
        <f t="shared" si="173"/>
        <v>3000</v>
      </c>
      <c r="I221" s="28">
        <f t="shared" si="173"/>
        <v>0</v>
      </c>
      <c r="J221" s="99"/>
      <c r="K221" s="99"/>
      <c r="L221" s="99"/>
      <c r="M221" s="99"/>
      <c r="N221" s="99"/>
      <c r="O221" s="109"/>
    </row>
    <row r="222" spans="1:15">
      <c r="A222" s="97"/>
      <c r="B222" s="98"/>
      <c r="C222" s="97"/>
      <c r="D222" s="15">
        <v>2016</v>
      </c>
      <c r="E222" s="28">
        <f t="shared" ref="E222:I222" si="174">E226</f>
        <v>3000</v>
      </c>
      <c r="F222" s="28">
        <f t="shared" si="174"/>
        <v>0</v>
      </c>
      <c r="G222" s="28">
        <f t="shared" si="174"/>
        <v>0</v>
      </c>
      <c r="H222" s="28">
        <f t="shared" si="174"/>
        <v>3000</v>
      </c>
      <c r="I222" s="28">
        <f t="shared" si="174"/>
        <v>0</v>
      </c>
      <c r="J222" s="99"/>
      <c r="K222" s="99"/>
      <c r="L222" s="99"/>
      <c r="M222" s="99"/>
      <c r="N222" s="99"/>
      <c r="O222" s="109"/>
    </row>
    <row r="223" spans="1:15" ht="47.25" customHeight="1">
      <c r="A223" s="97" t="s">
        <v>129</v>
      </c>
      <c r="B223" s="98" t="s">
        <v>189</v>
      </c>
      <c r="C223" s="97"/>
      <c r="D223" s="15" t="s">
        <v>7</v>
      </c>
      <c r="E223" s="28">
        <f>E227</f>
        <v>9000</v>
      </c>
      <c r="F223" s="28">
        <f t="shared" ref="F223:I223" si="175">F227</f>
        <v>0</v>
      </c>
      <c r="G223" s="28">
        <f t="shared" si="175"/>
        <v>0</v>
      </c>
      <c r="H223" s="28">
        <f t="shared" si="175"/>
        <v>9000</v>
      </c>
      <c r="I223" s="28">
        <f t="shared" si="175"/>
        <v>0</v>
      </c>
      <c r="J223" s="109" t="s">
        <v>190</v>
      </c>
      <c r="K223" s="109"/>
      <c r="L223" s="109"/>
      <c r="M223" s="109"/>
      <c r="N223" s="109"/>
      <c r="O223" s="109"/>
    </row>
    <row r="224" spans="1:15">
      <c r="A224" s="97"/>
      <c r="B224" s="98"/>
      <c r="C224" s="97"/>
      <c r="D224" s="15">
        <v>2014</v>
      </c>
      <c r="E224" s="28">
        <f t="shared" ref="E224:I226" si="176">E228</f>
        <v>3000</v>
      </c>
      <c r="F224" s="28">
        <f t="shared" si="176"/>
        <v>0</v>
      </c>
      <c r="G224" s="28">
        <f t="shared" si="176"/>
        <v>0</v>
      </c>
      <c r="H224" s="28">
        <f t="shared" si="176"/>
        <v>3000</v>
      </c>
      <c r="I224" s="28">
        <f t="shared" si="176"/>
        <v>0</v>
      </c>
      <c r="J224" s="109"/>
      <c r="K224" s="109"/>
      <c r="L224" s="109"/>
      <c r="M224" s="109"/>
      <c r="N224" s="109"/>
      <c r="O224" s="109"/>
    </row>
    <row r="225" spans="1:15">
      <c r="A225" s="97"/>
      <c r="B225" s="98"/>
      <c r="C225" s="97"/>
      <c r="D225" s="15">
        <v>2015</v>
      </c>
      <c r="E225" s="28">
        <f t="shared" si="176"/>
        <v>3000</v>
      </c>
      <c r="F225" s="28">
        <f t="shared" si="176"/>
        <v>0</v>
      </c>
      <c r="G225" s="28">
        <f t="shared" si="176"/>
        <v>0</v>
      </c>
      <c r="H225" s="28">
        <f t="shared" si="176"/>
        <v>3000</v>
      </c>
      <c r="I225" s="28">
        <f t="shared" si="176"/>
        <v>0</v>
      </c>
      <c r="J225" s="109"/>
      <c r="K225" s="109"/>
      <c r="L225" s="109"/>
      <c r="M225" s="109"/>
      <c r="N225" s="109"/>
      <c r="O225" s="109"/>
    </row>
    <row r="226" spans="1:15">
      <c r="A226" s="97"/>
      <c r="B226" s="98"/>
      <c r="C226" s="97"/>
      <c r="D226" s="15">
        <v>2016</v>
      </c>
      <c r="E226" s="28">
        <f t="shared" si="176"/>
        <v>3000</v>
      </c>
      <c r="F226" s="28">
        <f t="shared" si="176"/>
        <v>0</v>
      </c>
      <c r="G226" s="28">
        <f t="shared" si="176"/>
        <v>0</v>
      </c>
      <c r="H226" s="28">
        <f t="shared" si="176"/>
        <v>3000</v>
      </c>
      <c r="I226" s="28">
        <f t="shared" si="176"/>
        <v>0</v>
      </c>
      <c r="J226" s="109"/>
      <c r="K226" s="109"/>
      <c r="L226" s="109"/>
      <c r="M226" s="109"/>
      <c r="N226" s="109"/>
      <c r="O226" s="109"/>
    </row>
    <row r="227" spans="1:15" ht="152.25" customHeight="1">
      <c r="A227" s="97" t="s">
        <v>130</v>
      </c>
      <c r="B227" s="98" t="s">
        <v>191</v>
      </c>
      <c r="C227" s="97"/>
      <c r="D227" s="15" t="s">
        <v>7</v>
      </c>
      <c r="E227" s="28">
        <f t="shared" ref="E227" si="177">E228+E229+E230</f>
        <v>9000</v>
      </c>
      <c r="F227" s="28">
        <f t="shared" ref="F227" si="178">F228+F229+F230</f>
        <v>0</v>
      </c>
      <c r="G227" s="28">
        <f t="shared" ref="G227" si="179">G228+G229+G230</f>
        <v>0</v>
      </c>
      <c r="H227" s="28">
        <f t="shared" ref="H227" si="180">H228+H229+H230</f>
        <v>9000</v>
      </c>
      <c r="I227" s="28">
        <f>I228+I229+I230</f>
        <v>0</v>
      </c>
      <c r="J227" s="15" t="s">
        <v>192</v>
      </c>
      <c r="K227" s="15" t="s">
        <v>193</v>
      </c>
      <c r="L227" s="15"/>
      <c r="M227" s="15"/>
      <c r="N227" s="15"/>
      <c r="O227" s="109" t="s">
        <v>133</v>
      </c>
    </row>
    <row r="228" spans="1:15">
      <c r="A228" s="97"/>
      <c r="B228" s="98"/>
      <c r="C228" s="97"/>
      <c r="D228" s="15">
        <v>2014</v>
      </c>
      <c r="E228" s="28">
        <f>F228+G228+H228+I228</f>
        <v>3000</v>
      </c>
      <c r="F228" s="28">
        <v>0</v>
      </c>
      <c r="G228" s="28">
        <v>0</v>
      </c>
      <c r="H228" s="28">
        <v>3000</v>
      </c>
      <c r="I228" s="28">
        <v>0</v>
      </c>
      <c r="J228" s="9">
        <v>290416</v>
      </c>
      <c r="K228" s="15">
        <v>42.6</v>
      </c>
      <c r="L228" s="15"/>
      <c r="M228" s="15"/>
      <c r="N228" s="15"/>
      <c r="O228" s="109"/>
    </row>
    <row r="229" spans="1:15">
      <c r="A229" s="97"/>
      <c r="B229" s="98"/>
      <c r="C229" s="97"/>
      <c r="D229" s="15">
        <v>2015</v>
      </c>
      <c r="E229" s="28">
        <f t="shared" ref="E229:E230" si="181">F229+G229+H229+I229</f>
        <v>3000</v>
      </c>
      <c r="F229" s="28">
        <v>0</v>
      </c>
      <c r="G229" s="28">
        <v>0</v>
      </c>
      <c r="H229" s="28">
        <v>3000</v>
      </c>
      <c r="I229" s="28">
        <v>0</v>
      </c>
      <c r="J229" s="9">
        <v>290416</v>
      </c>
      <c r="K229" s="15">
        <v>42.6</v>
      </c>
      <c r="L229" s="15"/>
      <c r="M229" s="15"/>
      <c r="N229" s="15"/>
      <c r="O229" s="109"/>
    </row>
    <row r="230" spans="1:15">
      <c r="A230" s="97"/>
      <c r="B230" s="98"/>
      <c r="C230" s="97"/>
      <c r="D230" s="15">
        <v>2016</v>
      </c>
      <c r="E230" s="28">
        <f t="shared" si="181"/>
        <v>3000</v>
      </c>
      <c r="F230" s="28">
        <v>0</v>
      </c>
      <c r="G230" s="28">
        <v>0</v>
      </c>
      <c r="H230" s="28">
        <v>3000</v>
      </c>
      <c r="I230" s="28">
        <v>0</v>
      </c>
      <c r="J230" s="9">
        <v>290416</v>
      </c>
      <c r="K230" s="15">
        <v>42.6</v>
      </c>
      <c r="L230" s="15"/>
      <c r="M230" s="15"/>
      <c r="N230" s="15"/>
      <c r="O230" s="109"/>
    </row>
    <row r="231" spans="1:15">
      <c r="A231" s="97" t="s">
        <v>139</v>
      </c>
      <c r="B231" s="115" t="s">
        <v>153</v>
      </c>
      <c r="C231" s="109"/>
      <c r="D231" s="15" t="s">
        <v>7</v>
      </c>
      <c r="E231" s="28">
        <f>E235+E247+E267+E303</f>
        <v>140629.14600000001</v>
      </c>
      <c r="F231" s="28">
        <f t="shared" ref="F231:I231" si="182">F235+F247+F267+F303</f>
        <v>3756.5999999999995</v>
      </c>
      <c r="G231" s="28">
        <f t="shared" si="182"/>
        <v>5531.4</v>
      </c>
      <c r="H231" s="28">
        <f t="shared" si="182"/>
        <v>131341.14600000001</v>
      </c>
      <c r="I231" s="28">
        <f t="shared" si="182"/>
        <v>0</v>
      </c>
      <c r="J231" s="109"/>
      <c r="K231" s="109"/>
      <c r="L231" s="109"/>
      <c r="M231" s="109"/>
      <c r="N231" s="109"/>
      <c r="O231" s="99"/>
    </row>
    <row r="232" spans="1:15">
      <c r="A232" s="97"/>
      <c r="B232" s="115"/>
      <c r="C232" s="109"/>
      <c r="D232" s="15">
        <v>2014</v>
      </c>
      <c r="E232" s="28">
        <f t="shared" ref="E232:I234" si="183">E236+E248+E268+E304</f>
        <v>46876.382000000005</v>
      </c>
      <c r="F232" s="28">
        <f t="shared" si="183"/>
        <v>1252.1999999999998</v>
      </c>
      <c r="G232" s="28">
        <f t="shared" si="183"/>
        <v>1843.8</v>
      </c>
      <c r="H232" s="28">
        <f t="shared" si="183"/>
        <v>43780.382000000005</v>
      </c>
      <c r="I232" s="28">
        <f t="shared" si="183"/>
        <v>0</v>
      </c>
      <c r="J232" s="109"/>
      <c r="K232" s="109"/>
      <c r="L232" s="109"/>
      <c r="M232" s="109"/>
      <c r="N232" s="109"/>
      <c r="O232" s="99"/>
    </row>
    <row r="233" spans="1:15">
      <c r="A233" s="97"/>
      <c r="B233" s="115"/>
      <c r="C233" s="109"/>
      <c r="D233" s="15">
        <v>2015</v>
      </c>
      <c r="E233" s="28">
        <f t="shared" si="183"/>
        <v>46876.382000000005</v>
      </c>
      <c r="F233" s="28">
        <f t="shared" si="183"/>
        <v>1252.1999999999998</v>
      </c>
      <c r="G233" s="28">
        <f t="shared" si="183"/>
        <v>1843.8</v>
      </c>
      <c r="H233" s="28">
        <f t="shared" si="183"/>
        <v>43780.382000000005</v>
      </c>
      <c r="I233" s="28">
        <f t="shared" si="183"/>
        <v>0</v>
      </c>
      <c r="J233" s="109"/>
      <c r="K233" s="109"/>
      <c r="L233" s="109"/>
      <c r="M233" s="109"/>
      <c r="N233" s="109"/>
      <c r="O233" s="99"/>
    </row>
    <row r="234" spans="1:15">
      <c r="A234" s="97"/>
      <c r="B234" s="115"/>
      <c r="C234" s="109"/>
      <c r="D234" s="15">
        <v>2016</v>
      </c>
      <c r="E234" s="28">
        <f t="shared" si="183"/>
        <v>46876.382000000005</v>
      </c>
      <c r="F234" s="28">
        <f t="shared" si="183"/>
        <v>1252.1999999999998</v>
      </c>
      <c r="G234" s="28">
        <f t="shared" si="183"/>
        <v>1843.8</v>
      </c>
      <c r="H234" s="28">
        <f t="shared" si="183"/>
        <v>43780.382000000005</v>
      </c>
      <c r="I234" s="28">
        <f t="shared" si="183"/>
        <v>0</v>
      </c>
      <c r="J234" s="109"/>
      <c r="K234" s="109"/>
      <c r="L234" s="109"/>
      <c r="M234" s="109"/>
      <c r="N234" s="109"/>
      <c r="O234" s="99"/>
    </row>
    <row r="235" spans="1:15">
      <c r="A235" s="97" t="s">
        <v>140</v>
      </c>
      <c r="B235" s="98" t="s">
        <v>320</v>
      </c>
      <c r="C235" s="97"/>
      <c r="D235" s="15" t="s">
        <v>7</v>
      </c>
      <c r="E235" s="28">
        <f>E239</f>
        <v>41428.395000000004</v>
      </c>
      <c r="F235" s="28">
        <f t="shared" ref="F235:I235" si="184">F239</f>
        <v>0</v>
      </c>
      <c r="G235" s="28">
        <f t="shared" si="184"/>
        <v>0</v>
      </c>
      <c r="H235" s="28">
        <f t="shared" si="184"/>
        <v>41428.395000000004</v>
      </c>
      <c r="I235" s="28">
        <f t="shared" si="184"/>
        <v>0</v>
      </c>
      <c r="J235" s="109"/>
      <c r="K235" s="109"/>
      <c r="L235" s="109"/>
      <c r="M235" s="109"/>
      <c r="N235" s="109"/>
      <c r="O235" s="99"/>
    </row>
    <row r="236" spans="1:15">
      <c r="A236" s="97"/>
      <c r="B236" s="98"/>
      <c r="C236" s="97"/>
      <c r="D236" s="15">
        <v>2014</v>
      </c>
      <c r="E236" s="28">
        <f t="shared" ref="E236:I238" si="185">E240</f>
        <v>13809.465</v>
      </c>
      <c r="F236" s="28">
        <f t="shared" si="185"/>
        <v>0</v>
      </c>
      <c r="G236" s="28">
        <f t="shared" si="185"/>
        <v>0</v>
      </c>
      <c r="H236" s="28">
        <f t="shared" si="185"/>
        <v>13809.465</v>
      </c>
      <c r="I236" s="28">
        <f t="shared" si="185"/>
        <v>0</v>
      </c>
      <c r="J236" s="109"/>
      <c r="K236" s="109"/>
      <c r="L236" s="109"/>
      <c r="M236" s="109"/>
      <c r="N236" s="109"/>
      <c r="O236" s="99"/>
    </row>
    <row r="237" spans="1:15">
      <c r="A237" s="97"/>
      <c r="B237" s="98"/>
      <c r="C237" s="97"/>
      <c r="D237" s="15">
        <v>2015</v>
      </c>
      <c r="E237" s="28">
        <f t="shared" si="185"/>
        <v>13809.465</v>
      </c>
      <c r="F237" s="28">
        <f t="shared" si="185"/>
        <v>0</v>
      </c>
      <c r="G237" s="28">
        <f t="shared" si="185"/>
        <v>0</v>
      </c>
      <c r="H237" s="28">
        <f t="shared" si="185"/>
        <v>13809.465</v>
      </c>
      <c r="I237" s="28">
        <f t="shared" si="185"/>
        <v>0</v>
      </c>
      <c r="J237" s="109"/>
      <c r="K237" s="109"/>
      <c r="L237" s="109"/>
      <c r="M237" s="109"/>
      <c r="N237" s="109"/>
      <c r="O237" s="99"/>
    </row>
    <row r="238" spans="1:15">
      <c r="A238" s="97"/>
      <c r="B238" s="98"/>
      <c r="C238" s="97"/>
      <c r="D238" s="15">
        <v>2016</v>
      </c>
      <c r="E238" s="28">
        <f t="shared" si="185"/>
        <v>13809.465</v>
      </c>
      <c r="F238" s="28">
        <f t="shared" si="185"/>
        <v>0</v>
      </c>
      <c r="G238" s="28">
        <f t="shared" si="185"/>
        <v>0</v>
      </c>
      <c r="H238" s="28">
        <f t="shared" si="185"/>
        <v>13809.465</v>
      </c>
      <c r="I238" s="28">
        <f t="shared" si="185"/>
        <v>0</v>
      </c>
      <c r="J238" s="109"/>
      <c r="K238" s="109"/>
      <c r="L238" s="109"/>
      <c r="M238" s="109"/>
      <c r="N238" s="109"/>
      <c r="O238" s="99"/>
    </row>
    <row r="239" spans="1:15" ht="15" customHeight="1">
      <c r="A239" s="97" t="s">
        <v>141</v>
      </c>
      <c r="B239" s="98" t="s">
        <v>142</v>
      </c>
      <c r="C239" s="97"/>
      <c r="D239" s="15" t="s">
        <v>7</v>
      </c>
      <c r="E239" s="28">
        <f>E243</f>
        <v>41428.395000000004</v>
      </c>
      <c r="F239" s="28">
        <f t="shared" ref="F239:I239" si="186">F243</f>
        <v>0</v>
      </c>
      <c r="G239" s="28">
        <f t="shared" si="186"/>
        <v>0</v>
      </c>
      <c r="H239" s="28">
        <f t="shared" si="186"/>
        <v>41428.395000000004</v>
      </c>
      <c r="I239" s="28">
        <f t="shared" si="186"/>
        <v>0</v>
      </c>
      <c r="J239" s="109" t="s">
        <v>134</v>
      </c>
      <c r="K239" s="109"/>
      <c r="L239" s="109"/>
      <c r="M239" s="109"/>
      <c r="N239" s="109"/>
      <c r="O239" s="100" t="s">
        <v>335</v>
      </c>
    </row>
    <row r="240" spans="1:15">
      <c r="A240" s="97"/>
      <c r="B240" s="98"/>
      <c r="C240" s="97"/>
      <c r="D240" s="15">
        <v>2014</v>
      </c>
      <c r="E240" s="28">
        <f>E244</f>
        <v>13809.465</v>
      </c>
      <c r="F240" s="28">
        <f t="shared" ref="F240:I242" si="187">F244</f>
        <v>0</v>
      </c>
      <c r="G240" s="28">
        <f t="shared" si="187"/>
        <v>0</v>
      </c>
      <c r="H240" s="28">
        <f t="shared" si="187"/>
        <v>13809.465</v>
      </c>
      <c r="I240" s="28">
        <f t="shared" si="187"/>
        <v>0</v>
      </c>
      <c r="J240" s="109"/>
      <c r="K240" s="109"/>
      <c r="L240" s="109"/>
      <c r="M240" s="109"/>
      <c r="N240" s="109"/>
      <c r="O240" s="101"/>
    </row>
    <row r="241" spans="1:15">
      <c r="A241" s="97"/>
      <c r="B241" s="98"/>
      <c r="C241" s="97"/>
      <c r="D241" s="15">
        <v>2015</v>
      </c>
      <c r="E241" s="28">
        <f>E245</f>
        <v>13809.465</v>
      </c>
      <c r="F241" s="28">
        <f t="shared" si="187"/>
        <v>0</v>
      </c>
      <c r="G241" s="28">
        <f t="shared" si="187"/>
        <v>0</v>
      </c>
      <c r="H241" s="28">
        <f t="shared" si="187"/>
        <v>13809.465</v>
      </c>
      <c r="I241" s="28">
        <f t="shared" si="187"/>
        <v>0</v>
      </c>
      <c r="J241" s="109"/>
      <c r="K241" s="109"/>
      <c r="L241" s="109"/>
      <c r="M241" s="109"/>
      <c r="N241" s="109"/>
      <c r="O241" s="101"/>
    </row>
    <row r="242" spans="1:15">
      <c r="A242" s="97"/>
      <c r="B242" s="98"/>
      <c r="C242" s="97"/>
      <c r="D242" s="15">
        <v>2016</v>
      </c>
      <c r="E242" s="28">
        <f>E246</f>
        <v>13809.465</v>
      </c>
      <c r="F242" s="28">
        <f t="shared" si="187"/>
        <v>0</v>
      </c>
      <c r="G242" s="28">
        <f t="shared" si="187"/>
        <v>0</v>
      </c>
      <c r="H242" s="28">
        <f t="shared" si="187"/>
        <v>13809.465</v>
      </c>
      <c r="I242" s="28">
        <f t="shared" si="187"/>
        <v>0</v>
      </c>
      <c r="J242" s="109"/>
      <c r="K242" s="109"/>
      <c r="L242" s="109"/>
      <c r="M242" s="109"/>
      <c r="N242" s="109"/>
      <c r="O242" s="102"/>
    </row>
    <row r="243" spans="1:15" ht="157.5">
      <c r="A243" s="97" t="s">
        <v>143</v>
      </c>
      <c r="B243" s="98" t="s">
        <v>194</v>
      </c>
      <c r="C243" s="97"/>
      <c r="D243" s="15" t="s">
        <v>7</v>
      </c>
      <c r="E243" s="41">
        <f t="shared" ref="E243:H243" si="188">E244+E245+E246</f>
        <v>41428.395000000004</v>
      </c>
      <c r="F243" s="41">
        <f t="shared" si="188"/>
        <v>0</v>
      </c>
      <c r="G243" s="41">
        <f t="shared" si="188"/>
        <v>0</v>
      </c>
      <c r="H243" s="41">
        <f t="shared" si="188"/>
        <v>41428.395000000004</v>
      </c>
      <c r="I243" s="41">
        <f>I244+I245+I246</f>
        <v>0</v>
      </c>
      <c r="J243" s="15" t="s">
        <v>135</v>
      </c>
      <c r="K243" s="15" t="s">
        <v>136</v>
      </c>
      <c r="L243" s="17"/>
      <c r="M243" s="17"/>
      <c r="N243" s="17"/>
      <c r="O243" s="99" t="s">
        <v>335</v>
      </c>
    </row>
    <row r="244" spans="1:15">
      <c r="A244" s="97"/>
      <c r="B244" s="98"/>
      <c r="C244" s="97"/>
      <c r="D244" s="15">
        <v>2014</v>
      </c>
      <c r="E244" s="41">
        <f>F244+G244+H244+I244</f>
        <v>13809.465</v>
      </c>
      <c r="F244" s="41">
        <v>0</v>
      </c>
      <c r="G244" s="41">
        <v>0</v>
      </c>
      <c r="H244" s="41">
        <f>13449.465+360</f>
        <v>13809.465</v>
      </c>
      <c r="I244" s="41">
        <v>0</v>
      </c>
      <c r="J244" s="15">
        <v>94</v>
      </c>
      <c r="K244" s="15">
        <v>14</v>
      </c>
      <c r="L244" s="17"/>
      <c r="M244" s="17"/>
      <c r="N244" s="17"/>
      <c r="O244" s="99"/>
    </row>
    <row r="245" spans="1:15">
      <c r="A245" s="97"/>
      <c r="B245" s="98"/>
      <c r="C245" s="97"/>
      <c r="D245" s="15">
        <v>2015</v>
      </c>
      <c r="E245" s="41">
        <f t="shared" ref="E245:E246" si="189">F245+G245+H245+I245</f>
        <v>13809.465</v>
      </c>
      <c r="F245" s="41">
        <v>0</v>
      </c>
      <c r="G245" s="41">
        <v>0</v>
      </c>
      <c r="H245" s="41">
        <f t="shared" ref="H245:H246" si="190">13449.465+360</f>
        <v>13809.465</v>
      </c>
      <c r="I245" s="41">
        <v>0</v>
      </c>
      <c r="J245" s="15">
        <v>94</v>
      </c>
      <c r="K245" s="15">
        <v>14</v>
      </c>
      <c r="L245" s="17"/>
      <c r="M245" s="17"/>
      <c r="N245" s="17"/>
      <c r="O245" s="99"/>
    </row>
    <row r="246" spans="1:15">
      <c r="A246" s="97"/>
      <c r="B246" s="98"/>
      <c r="C246" s="97"/>
      <c r="D246" s="15">
        <v>2016</v>
      </c>
      <c r="E246" s="41">
        <f t="shared" si="189"/>
        <v>13809.465</v>
      </c>
      <c r="F246" s="41">
        <v>0</v>
      </c>
      <c r="G246" s="41">
        <v>0</v>
      </c>
      <c r="H246" s="41">
        <f t="shared" si="190"/>
        <v>13809.465</v>
      </c>
      <c r="I246" s="41">
        <v>0</v>
      </c>
      <c r="J246" s="15">
        <v>94</v>
      </c>
      <c r="K246" s="15">
        <v>14</v>
      </c>
      <c r="L246" s="17"/>
      <c r="M246" s="17"/>
      <c r="N246" s="17"/>
      <c r="O246" s="99"/>
    </row>
    <row r="247" spans="1:15" ht="15" customHeight="1">
      <c r="A247" s="97" t="s">
        <v>144</v>
      </c>
      <c r="B247" s="98" t="s">
        <v>321</v>
      </c>
      <c r="C247" s="97"/>
      <c r="D247" s="15" t="s">
        <v>7</v>
      </c>
      <c r="E247" s="28">
        <f>E251</f>
        <v>74883.951000000001</v>
      </c>
      <c r="F247" s="28">
        <f t="shared" ref="F247:I247" si="191">F251</f>
        <v>0</v>
      </c>
      <c r="G247" s="28">
        <f t="shared" si="191"/>
        <v>0</v>
      </c>
      <c r="H247" s="28">
        <f t="shared" si="191"/>
        <v>74883.951000000001</v>
      </c>
      <c r="I247" s="28">
        <f t="shared" si="191"/>
        <v>0</v>
      </c>
      <c r="J247" s="109" t="s">
        <v>137</v>
      </c>
      <c r="K247" s="109"/>
      <c r="L247" s="109"/>
      <c r="M247" s="109"/>
      <c r="N247" s="109"/>
      <c r="O247" s="99"/>
    </row>
    <row r="248" spans="1:15">
      <c r="A248" s="97"/>
      <c r="B248" s="98"/>
      <c r="C248" s="97"/>
      <c r="D248" s="15">
        <v>2014</v>
      </c>
      <c r="E248" s="28">
        <f t="shared" ref="E248:I250" si="192">E252</f>
        <v>24961.317000000003</v>
      </c>
      <c r="F248" s="28">
        <f t="shared" si="192"/>
        <v>0</v>
      </c>
      <c r="G248" s="28">
        <f t="shared" si="192"/>
        <v>0</v>
      </c>
      <c r="H248" s="28">
        <f t="shared" si="192"/>
        <v>24961.317000000003</v>
      </c>
      <c r="I248" s="28">
        <f t="shared" si="192"/>
        <v>0</v>
      </c>
      <c r="J248" s="109"/>
      <c r="K248" s="109"/>
      <c r="L248" s="109"/>
      <c r="M248" s="109"/>
      <c r="N248" s="109"/>
      <c r="O248" s="99"/>
    </row>
    <row r="249" spans="1:15">
      <c r="A249" s="97"/>
      <c r="B249" s="98"/>
      <c r="C249" s="97"/>
      <c r="D249" s="15">
        <v>2015</v>
      </c>
      <c r="E249" s="28">
        <f t="shared" si="192"/>
        <v>24961.317000000003</v>
      </c>
      <c r="F249" s="28">
        <f t="shared" si="192"/>
        <v>0</v>
      </c>
      <c r="G249" s="28">
        <f t="shared" si="192"/>
        <v>0</v>
      </c>
      <c r="H249" s="28">
        <f t="shared" si="192"/>
        <v>24961.317000000003</v>
      </c>
      <c r="I249" s="28">
        <f t="shared" si="192"/>
        <v>0</v>
      </c>
      <c r="J249" s="109"/>
      <c r="K249" s="109"/>
      <c r="L249" s="109"/>
      <c r="M249" s="109"/>
      <c r="N249" s="109"/>
      <c r="O249" s="99"/>
    </row>
    <row r="250" spans="1:15">
      <c r="A250" s="97"/>
      <c r="B250" s="98"/>
      <c r="C250" s="97"/>
      <c r="D250" s="15">
        <v>2016</v>
      </c>
      <c r="E250" s="28">
        <f t="shared" si="192"/>
        <v>24961.317000000003</v>
      </c>
      <c r="F250" s="28">
        <f t="shared" si="192"/>
        <v>0</v>
      </c>
      <c r="G250" s="28">
        <f t="shared" si="192"/>
        <v>0</v>
      </c>
      <c r="H250" s="28">
        <f t="shared" si="192"/>
        <v>24961.317000000003</v>
      </c>
      <c r="I250" s="28">
        <f t="shared" si="192"/>
        <v>0</v>
      </c>
      <c r="J250" s="109"/>
      <c r="K250" s="109"/>
      <c r="L250" s="109"/>
      <c r="M250" s="109"/>
      <c r="N250" s="109"/>
      <c r="O250" s="99"/>
    </row>
    <row r="251" spans="1:15" ht="15" customHeight="1">
      <c r="A251" s="97" t="s">
        <v>145</v>
      </c>
      <c r="B251" s="98" t="s">
        <v>146</v>
      </c>
      <c r="C251" s="97"/>
      <c r="D251" s="15" t="s">
        <v>7</v>
      </c>
      <c r="E251" s="28">
        <f>E255+E259+E263</f>
        <v>74883.951000000001</v>
      </c>
      <c r="F251" s="28">
        <f t="shared" ref="F251:I251" si="193">F255+F259+F263</f>
        <v>0</v>
      </c>
      <c r="G251" s="28">
        <f t="shared" si="193"/>
        <v>0</v>
      </c>
      <c r="H251" s="28">
        <f t="shared" si="193"/>
        <v>74883.951000000001</v>
      </c>
      <c r="I251" s="28">
        <f t="shared" si="193"/>
        <v>0</v>
      </c>
      <c r="J251" s="109" t="s">
        <v>138</v>
      </c>
      <c r="K251" s="109"/>
      <c r="L251" s="109"/>
      <c r="M251" s="109"/>
      <c r="N251" s="109"/>
      <c r="O251" s="99" t="s">
        <v>147</v>
      </c>
    </row>
    <row r="252" spans="1:15">
      <c r="A252" s="97"/>
      <c r="B252" s="98"/>
      <c r="C252" s="97"/>
      <c r="D252" s="15">
        <v>2014</v>
      </c>
      <c r="E252" s="28">
        <f t="shared" ref="E252:I254" si="194">E256+E260+E264</f>
        <v>24961.317000000003</v>
      </c>
      <c r="F252" s="28">
        <f t="shared" si="194"/>
        <v>0</v>
      </c>
      <c r="G252" s="28">
        <f t="shared" si="194"/>
        <v>0</v>
      </c>
      <c r="H252" s="28">
        <f t="shared" si="194"/>
        <v>24961.317000000003</v>
      </c>
      <c r="I252" s="28">
        <f t="shared" si="194"/>
        <v>0</v>
      </c>
      <c r="J252" s="109"/>
      <c r="K252" s="109"/>
      <c r="L252" s="109"/>
      <c r="M252" s="109"/>
      <c r="N252" s="109"/>
      <c r="O252" s="99"/>
    </row>
    <row r="253" spans="1:15">
      <c r="A253" s="97"/>
      <c r="B253" s="98"/>
      <c r="C253" s="97"/>
      <c r="D253" s="15">
        <v>2015</v>
      </c>
      <c r="E253" s="28">
        <f t="shared" si="194"/>
        <v>24961.317000000003</v>
      </c>
      <c r="F253" s="28">
        <f t="shared" si="194"/>
        <v>0</v>
      </c>
      <c r="G253" s="28">
        <f t="shared" si="194"/>
        <v>0</v>
      </c>
      <c r="H253" s="28">
        <f t="shared" si="194"/>
        <v>24961.317000000003</v>
      </c>
      <c r="I253" s="28">
        <f t="shared" si="194"/>
        <v>0</v>
      </c>
      <c r="J253" s="109"/>
      <c r="K253" s="109"/>
      <c r="L253" s="109"/>
      <c r="M253" s="109"/>
      <c r="N253" s="109"/>
      <c r="O253" s="99"/>
    </row>
    <row r="254" spans="1:15">
      <c r="A254" s="97"/>
      <c r="B254" s="98"/>
      <c r="C254" s="97"/>
      <c r="D254" s="15">
        <v>2016</v>
      </c>
      <c r="E254" s="28">
        <f t="shared" si="194"/>
        <v>24961.317000000003</v>
      </c>
      <c r="F254" s="28">
        <f t="shared" si="194"/>
        <v>0</v>
      </c>
      <c r="G254" s="28">
        <f t="shared" si="194"/>
        <v>0</v>
      </c>
      <c r="H254" s="28">
        <f t="shared" si="194"/>
        <v>24961.317000000003</v>
      </c>
      <c r="I254" s="28">
        <f t="shared" si="194"/>
        <v>0</v>
      </c>
      <c r="J254" s="109"/>
      <c r="K254" s="109"/>
      <c r="L254" s="109"/>
      <c r="M254" s="109"/>
      <c r="N254" s="109"/>
      <c r="O254" s="99"/>
    </row>
    <row r="255" spans="1:15" ht="45">
      <c r="A255" s="145" t="s">
        <v>266</v>
      </c>
      <c r="B255" s="145" t="s">
        <v>267</v>
      </c>
      <c r="C255" s="145"/>
      <c r="D255" s="22" t="s">
        <v>7</v>
      </c>
      <c r="E255" s="30">
        <f t="shared" ref="E255:H255" si="195">E256+E257+E258</f>
        <v>64426.701000000008</v>
      </c>
      <c r="F255" s="30">
        <f t="shared" si="195"/>
        <v>0</v>
      </c>
      <c r="G255" s="30">
        <f t="shared" si="195"/>
        <v>0</v>
      </c>
      <c r="H255" s="30">
        <f t="shared" si="195"/>
        <v>64426.701000000008</v>
      </c>
      <c r="I255" s="30">
        <f>I256+I257+I258</f>
        <v>0</v>
      </c>
      <c r="J255" s="22" t="s">
        <v>258</v>
      </c>
      <c r="K255" s="22"/>
      <c r="L255" s="27"/>
      <c r="M255" s="27"/>
      <c r="N255" s="27"/>
      <c r="O255" s="123" t="s">
        <v>147</v>
      </c>
    </row>
    <row r="256" spans="1:15">
      <c r="A256" s="146"/>
      <c r="B256" s="146"/>
      <c r="C256" s="146"/>
      <c r="D256" s="22">
        <v>2014</v>
      </c>
      <c r="E256" s="30">
        <f>F256+G256+H256+I256</f>
        <v>21475.567000000003</v>
      </c>
      <c r="F256" s="30">
        <v>0</v>
      </c>
      <c r="G256" s="30">
        <v>0</v>
      </c>
      <c r="H256" s="30">
        <f>20941.9+300+233.667</f>
        <v>21475.567000000003</v>
      </c>
      <c r="I256" s="30">
        <v>0</v>
      </c>
      <c r="J256" s="22" t="s">
        <v>109</v>
      </c>
      <c r="K256" s="22"/>
      <c r="L256" s="27"/>
      <c r="M256" s="27"/>
      <c r="N256" s="27"/>
      <c r="O256" s="123"/>
    </row>
    <row r="257" spans="1:15">
      <c r="A257" s="146"/>
      <c r="B257" s="146"/>
      <c r="C257" s="146"/>
      <c r="D257" s="22">
        <v>2015</v>
      </c>
      <c r="E257" s="30">
        <f t="shared" ref="E257:E258" si="196">F257+G257+H257+I257</f>
        <v>21475.567000000003</v>
      </c>
      <c r="F257" s="30">
        <v>0</v>
      </c>
      <c r="G257" s="30">
        <v>0</v>
      </c>
      <c r="H257" s="30">
        <f t="shared" ref="H257:H258" si="197">20941.9+300+233.667</f>
        <v>21475.567000000003</v>
      </c>
      <c r="I257" s="30">
        <v>0</v>
      </c>
      <c r="J257" s="22" t="s">
        <v>109</v>
      </c>
      <c r="K257" s="22"/>
      <c r="L257" s="27"/>
      <c r="M257" s="27"/>
      <c r="N257" s="27"/>
      <c r="O257" s="123"/>
    </row>
    <row r="258" spans="1:15">
      <c r="A258" s="147"/>
      <c r="B258" s="147"/>
      <c r="C258" s="147"/>
      <c r="D258" s="22">
        <v>2016</v>
      </c>
      <c r="E258" s="30">
        <f t="shared" si="196"/>
        <v>21475.567000000003</v>
      </c>
      <c r="F258" s="30">
        <v>0</v>
      </c>
      <c r="G258" s="30">
        <v>0</v>
      </c>
      <c r="H258" s="30">
        <f t="shared" si="197"/>
        <v>21475.567000000003</v>
      </c>
      <c r="I258" s="30">
        <v>0</v>
      </c>
      <c r="J258" s="22" t="s">
        <v>109</v>
      </c>
      <c r="K258" s="22"/>
      <c r="L258" s="27"/>
      <c r="M258" s="27"/>
      <c r="N258" s="27"/>
      <c r="O258" s="123"/>
    </row>
    <row r="259" spans="1:15" ht="45">
      <c r="A259" s="145" t="s">
        <v>268</v>
      </c>
      <c r="B259" s="145" t="s">
        <v>269</v>
      </c>
      <c r="C259" s="145"/>
      <c r="D259" s="22" t="s">
        <v>7</v>
      </c>
      <c r="E259" s="30">
        <f t="shared" ref="E259:H259" si="198">E260+E261+E262</f>
        <v>1200</v>
      </c>
      <c r="F259" s="30">
        <f t="shared" si="198"/>
        <v>0</v>
      </c>
      <c r="G259" s="30">
        <f t="shared" si="198"/>
        <v>0</v>
      </c>
      <c r="H259" s="30">
        <f t="shared" si="198"/>
        <v>1200</v>
      </c>
      <c r="I259" s="30">
        <f>I260+I261+I262</f>
        <v>0</v>
      </c>
      <c r="J259" s="22" t="s">
        <v>259</v>
      </c>
      <c r="K259" s="22"/>
      <c r="L259" s="27"/>
      <c r="M259" s="27"/>
      <c r="N259" s="27"/>
      <c r="O259" s="148" t="s">
        <v>147</v>
      </c>
    </row>
    <row r="260" spans="1:15">
      <c r="A260" s="146"/>
      <c r="B260" s="146"/>
      <c r="C260" s="146"/>
      <c r="D260" s="22">
        <v>2014</v>
      </c>
      <c r="E260" s="30">
        <f>F260+G260+H260+I260</f>
        <v>400</v>
      </c>
      <c r="F260" s="30">
        <v>0</v>
      </c>
      <c r="G260" s="30">
        <v>0</v>
      </c>
      <c r="H260" s="30">
        <v>400</v>
      </c>
      <c r="I260" s="30">
        <v>0</v>
      </c>
      <c r="J260" s="22">
        <v>17</v>
      </c>
      <c r="K260" s="22"/>
      <c r="L260" s="27"/>
      <c r="M260" s="27"/>
      <c r="N260" s="27"/>
      <c r="O260" s="148"/>
    </row>
    <row r="261" spans="1:15">
      <c r="A261" s="146"/>
      <c r="B261" s="146"/>
      <c r="C261" s="146"/>
      <c r="D261" s="22">
        <v>2015</v>
      </c>
      <c r="E261" s="30">
        <f t="shared" ref="E261:E262" si="199">F261+G261+H261+I261</f>
        <v>400</v>
      </c>
      <c r="F261" s="30">
        <v>0</v>
      </c>
      <c r="G261" s="30">
        <v>0</v>
      </c>
      <c r="H261" s="30">
        <v>400</v>
      </c>
      <c r="I261" s="30">
        <v>0</v>
      </c>
      <c r="J261" s="22">
        <v>17</v>
      </c>
      <c r="K261" s="22"/>
      <c r="L261" s="27"/>
      <c r="M261" s="27"/>
      <c r="N261" s="27"/>
      <c r="O261" s="148"/>
    </row>
    <row r="262" spans="1:15">
      <c r="A262" s="147"/>
      <c r="B262" s="147"/>
      <c r="C262" s="147"/>
      <c r="D262" s="22">
        <v>2016</v>
      </c>
      <c r="E262" s="30">
        <f t="shared" si="199"/>
        <v>400</v>
      </c>
      <c r="F262" s="30">
        <v>0</v>
      </c>
      <c r="G262" s="30">
        <v>0</v>
      </c>
      <c r="H262" s="30">
        <v>400</v>
      </c>
      <c r="I262" s="30">
        <v>0</v>
      </c>
      <c r="J262" s="22">
        <v>17</v>
      </c>
      <c r="K262" s="22"/>
      <c r="L262" s="27"/>
      <c r="M262" s="27"/>
      <c r="N262" s="27"/>
      <c r="O262" s="149"/>
    </row>
    <row r="263" spans="1:15" ht="56.25">
      <c r="A263" s="145" t="s">
        <v>270</v>
      </c>
      <c r="B263" s="145" t="s">
        <v>271</v>
      </c>
      <c r="C263" s="145"/>
      <c r="D263" s="22" t="s">
        <v>7</v>
      </c>
      <c r="E263" s="30">
        <f t="shared" ref="E263:H263" si="200">E264+E265+E266</f>
        <v>9257.25</v>
      </c>
      <c r="F263" s="30">
        <f t="shared" si="200"/>
        <v>0</v>
      </c>
      <c r="G263" s="30">
        <f t="shared" si="200"/>
        <v>0</v>
      </c>
      <c r="H263" s="30">
        <f t="shared" si="200"/>
        <v>9257.25</v>
      </c>
      <c r="I263" s="30">
        <f>I264+I265+I266</f>
        <v>0</v>
      </c>
      <c r="J263" s="22" t="s">
        <v>260</v>
      </c>
      <c r="K263" s="22"/>
      <c r="L263" s="27"/>
      <c r="M263" s="27"/>
      <c r="N263" s="27"/>
      <c r="O263" s="123" t="s">
        <v>147</v>
      </c>
    </row>
    <row r="264" spans="1:15">
      <c r="A264" s="146"/>
      <c r="B264" s="146"/>
      <c r="C264" s="146"/>
      <c r="D264" s="22">
        <v>2014</v>
      </c>
      <c r="E264" s="30">
        <f>F264+G264+H264+I264</f>
        <v>3085.75</v>
      </c>
      <c r="F264" s="30">
        <v>0</v>
      </c>
      <c r="G264" s="30">
        <v>0</v>
      </c>
      <c r="H264" s="30">
        <v>3085.75</v>
      </c>
      <c r="I264" s="30">
        <v>0</v>
      </c>
      <c r="J264" s="22" t="s">
        <v>109</v>
      </c>
      <c r="K264" s="22"/>
      <c r="L264" s="27"/>
      <c r="M264" s="27"/>
      <c r="N264" s="27"/>
      <c r="O264" s="123"/>
    </row>
    <row r="265" spans="1:15">
      <c r="A265" s="146"/>
      <c r="B265" s="146"/>
      <c r="C265" s="146"/>
      <c r="D265" s="22">
        <v>2015</v>
      </c>
      <c r="E265" s="30">
        <f t="shared" ref="E265:E266" si="201">F265+G265+H265+I265</f>
        <v>3085.75</v>
      </c>
      <c r="F265" s="30">
        <v>0</v>
      </c>
      <c r="G265" s="30">
        <v>0</v>
      </c>
      <c r="H265" s="30">
        <v>3085.75</v>
      </c>
      <c r="I265" s="30">
        <v>0</v>
      </c>
      <c r="J265" s="22" t="s">
        <v>109</v>
      </c>
      <c r="K265" s="22"/>
      <c r="L265" s="27"/>
      <c r="M265" s="27"/>
      <c r="N265" s="27"/>
      <c r="O265" s="123"/>
    </row>
    <row r="266" spans="1:15">
      <c r="A266" s="147"/>
      <c r="B266" s="147"/>
      <c r="C266" s="147"/>
      <c r="D266" s="22">
        <v>2016</v>
      </c>
      <c r="E266" s="30">
        <f t="shared" si="201"/>
        <v>3085.75</v>
      </c>
      <c r="F266" s="30">
        <v>0</v>
      </c>
      <c r="G266" s="30">
        <v>0</v>
      </c>
      <c r="H266" s="30">
        <v>3085.75</v>
      </c>
      <c r="I266" s="30">
        <v>0</v>
      </c>
      <c r="J266" s="22" t="s">
        <v>109</v>
      </c>
      <c r="K266" s="22"/>
      <c r="L266" s="27"/>
      <c r="M266" s="27"/>
      <c r="N266" s="27"/>
      <c r="O266" s="123"/>
    </row>
    <row r="267" spans="1:15" ht="15" customHeight="1">
      <c r="A267" s="144" t="s">
        <v>272</v>
      </c>
      <c r="B267" s="122" t="s">
        <v>322</v>
      </c>
      <c r="C267" s="144"/>
      <c r="D267" s="22" t="s">
        <v>7</v>
      </c>
      <c r="E267" s="30">
        <f t="shared" ref="E267:I270" si="202">E271</f>
        <v>9287.9999999999982</v>
      </c>
      <c r="F267" s="30">
        <f t="shared" si="202"/>
        <v>3756.5999999999995</v>
      </c>
      <c r="G267" s="30">
        <f t="shared" si="202"/>
        <v>5531.4</v>
      </c>
      <c r="H267" s="30">
        <f t="shared" si="202"/>
        <v>0</v>
      </c>
      <c r="I267" s="30">
        <f t="shared" si="202"/>
        <v>0</v>
      </c>
      <c r="J267" s="155" t="s">
        <v>137</v>
      </c>
      <c r="K267" s="156"/>
      <c r="L267" s="156"/>
      <c r="M267" s="156"/>
      <c r="N267" s="156"/>
    </row>
    <row r="268" spans="1:15">
      <c r="A268" s="144"/>
      <c r="B268" s="122"/>
      <c r="C268" s="144"/>
      <c r="D268" s="22">
        <v>2014</v>
      </c>
      <c r="E268" s="30">
        <f t="shared" si="202"/>
        <v>3095.9999999999995</v>
      </c>
      <c r="F268" s="30">
        <f t="shared" si="202"/>
        <v>1252.1999999999998</v>
      </c>
      <c r="G268" s="30">
        <f t="shared" si="202"/>
        <v>1843.8</v>
      </c>
      <c r="H268" s="30">
        <f t="shared" si="202"/>
        <v>0</v>
      </c>
      <c r="I268" s="30">
        <f t="shared" si="202"/>
        <v>0</v>
      </c>
      <c r="J268" s="157"/>
      <c r="K268" s="158"/>
      <c r="L268" s="158"/>
      <c r="M268" s="158"/>
      <c r="N268" s="158"/>
    </row>
    <row r="269" spans="1:15">
      <c r="A269" s="144"/>
      <c r="B269" s="122"/>
      <c r="C269" s="144"/>
      <c r="D269" s="22">
        <v>2015</v>
      </c>
      <c r="E269" s="30">
        <f t="shared" si="202"/>
        <v>3095.9999999999995</v>
      </c>
      <c r="F269" s="30">
        <f t="shared" si="202"/>
        <v>1252.1999999999998</v>
      </c>
      <c r="G269" s="30">
        <f t="shared" si="202"/>
        <v>1843.8</v>
      </c>
      <c r="H269" s="30">
        <f t="shared" si="202"/>
        <v>0</v>
      </c>
      <c r="I269" s="30">
        <f t="shared" si="202"/>
        <v>0</v>
      </c>
      <c r="J269" s="157"/>
      <c r="K269" s="158"/>
      <c r="L269" s="158"/>
      <c r="M269" s="158"/>
      <c r="N269" s="158"/>
    </row>
    <row r="270" spans="1:15">
      <c r="A270" s="144"/>
      <c r="B270" s="122"/>
      <c r="C270" s="144"/>
      <c r="D270" s="22">
        <v>2016</v>
      </c>
      <c r="E270" s="30">
        <f t="shared" si="202"/>
        <v>3095.9999999999995</v>
      </c>
      <c r="F270" s="30">
        <f t="shared" si="202"/>
        <v>1252.1999999999998</v>
      </c>
      <c r="G270" s="30">
        <f t="shared" si="202"/>
        <v>1843.8</v>
      </c>
      <c r="H270" s="30">
        <f t="shared" si="202"/>
        <v>0</v>
      </c>
      <c r="I270" s="30">
        <f t="shared" si="202"/>
        <v>0</v>
      </c>
      <c r="J270" s="157"/>
      <c r="K270" s="158"/>
      <c r="L270" s="158"/>
      <c r="M270" s="158"/>
      <c r="N270" s="158"/>
    </row>
    <row r="271" spans="1:15" ht="15" customHeight="1">
      <c r="A271" s="145" t="s">
        <v>273</v>
      </c>
      <c r="B271" s="120" t="s">
        <v>274</v>
      </c>
      <c r="C271" s="145"/>
      <c r="D271" s="22" t="s">
        <v>7</v>
      </c>
      <c r="E271" s="30">
        <f>E275+E279+E283+E287+E291+E295+E299</f>
        <v>9287.9999999999982</v>
      </c>
      <c r="F271" s="30">
        <f t="shared" ref="F271:I271" si="203">F275+F279+F283+F287+F291+F295+F299</f>
        <v>3756.5999999999995</v>
      </c>
      <c r="G271" s="30">
        <f t="shared" si="203"/>
        <v>5531.4</v>
      </c>
      <c r="H271" s="30">
        <f t="shared" si="203"/>
        <v>0</v>
      </c>
      <c r="I271" s="30">
        <f t="shared" si="203"/>
        <v>0</v>
      </c>
      <c r="J271" s="155" t="s">
        <v>138</v>
      </c>
      <c r="K271" s="156"/>
      <c r="L271" s="156"/>
      <c r="M271" s="156"/>
      <c r="N271" s="156"/>
      <c r="O271" s="123" t="s">
        <v>336</v>
      </c>
    </row>
    <row r="272" spans="1:15">
      <c r="A272" s="146"/>
      <c r="B272" s="121"/>
      <c r="C272" s="146"/>
      <c r="D272" s="22">
        <v>2014</v>
      </c>
      <c r="E272" s="30">
        <f t="shared" ref="E272:I274" si="204">E276+E280+E284+E288+E292+E296+E300</f>
        <v>3095.9999999999995</v>
      </c>
      <c r="F272" s="30">
        <f t="shared" si="204"/>
        <v>1252.1999999999998</v>
      </c>
      <c r="G272" s="30">
        <f t="shared" si="204"/>
        <v>1843.8</v>
      </c>
      <c r="H272" s="30">
        <f t="shared" si="204"/>
        <v>0</v>
      </c>
      <c r="I272" s="30">
        <f t="shared" si="204"/>
        <v>0</v>
      </c>
      <c r="J272" s="157"/>
      <c r="K272" s="158"/>
      <c r="L272" s="158"/>
      <c r="M272" s="158"/>
      <c r="N272" s="158"/>
      <c r="O272" s="123"/>
    </row>
    <row r="273" spans="1:15">
      <c r="A273" s="146"/>
      <c r="B273" s="121"/>
      <c r="C273" s="146"/>
      <c r="D273" s="22">
        <v>2015</v>
      </c>
      <c r="E273" s="30">
        <f t="shared" si="204"/>
        <v>3095.9999999999995</v>
      </c>
      <c r="F273" s="30">
        <f t="shared" si="204"/>
        <v>1252.1999999999998</v>
      </c>
      <c r="G273" s="30">
        <f t="shared" si="204"/>
        <v>1843.8</v>
      </c>
      <c r="H273" s="30">
        <f t="shared" si="204"/>
        <v>0</v>
      </c>
      <c r="I273" s="30">
        <f t="shared" si="204"/>
        <v>0</v>
      </c>
      <c r="J273" s="157"/>
      <c r="K273" s="158"/>
      <c r="L273" s="158"/>
      <c r="M273" s="158"/>
      <c r="N273" s="158"/>
      <c r="O273" s="123"/>
    </row>
    <row r="274" spans="1:15">
      <c r="A274" s="146"/>
      <c r="B274" s="121"/>
      <c r="C274" s="146"/>
      <c r="D274" s="23">
        <v>2016</v>
      </c>
      <c r="E274" s="30">
        <f t="shared" si="204"/>
        <v>3095.9999999999995</v>
      </c>
      <c r="F274" s="30">
        <f t="shared" si="204"/>
        <v>1252.1999999999998</v>
      </c>
      <c r="G274" s="30">
        <f t="shared" si="204"/>
        <v>1843.8</v>
      </c>
      <c r="H274" s="30">
        <f t="shared" si="204"/>
        <v>0</v>
      </c>
      <c r="I274" s="30">
        <f t="shared" si="204"/>
        <v>0</v>
      </c>
      <c r="J274" s="159"/>
      <c r="K274" s="160"/>
      <c r="L274" s="160"/>
      <c r="M274" s="160"/>
      <c r="N274" s="160"/>
      <c r="O274" s="123"/>
    </row>
    <row r="275" spans="1:15" ht="57">
      <c r="A275" s="150" t="s">
        <v>275</v>
      </c>
      <c r="B275" s="151" t="s">
        <v>276</v>
      </c>
      <c r="C275" s="151"/>
      <c r="D275" s="22" t="s">
        <v>7</v>
      </c>
      <c r="E275" s="31">
        <f t="shared" ref="E275:H275" si="205">E276+E277+E278</f>
        <v>5531.4</v>
      </c>
      <c r="F275" s="31">
        <f t="shared" si="205"/>
        <v>0</v>
      </c>
      <c r="G275" s="31">
        <f t="shared" si="205"/>
        <v>5531.4</v>
      </c>
      <c r="H275" s="31">
        <f t="shared" si="205"/>
        <v>0</v>
      </c>
      <c r="I275" s="31">
        <f>I276+I277+I278</f>
        <v>0</v>
      </c>
      <c r="J275" s="24" t="s">
        <v>261</v>
      </c>
      <c r="K275" s="24"/>
      <c r="L275" s="27"/>
      <c r="M275" s="27"/>
      <c r="N275" s="27"/>
      <c r="O275" s="123" t="s">
        <v>147</v>
      </c>
    </row>
    <row r="276" spans="1:15">
      <c r="A276" s="150"/>
      <c r="B276" s="151"/>
      <c r="C276" s="151"/>
      <c r="D276" s="22">
        <v>2014</v>
      </c>
      <c r="E276" s="31">
        <f>F276+G276+H276+I276</f>
        <v>1843.8</v>
      </c>
      <c r="F276" s="31">
        <v>0</v>
      </c>
      <c r="G276" s="31">
        <v>1843.8</v>
      </c>
      <c r="H276" s="31">
        <v>0</v>
      </c>
      <c r="I276" s="31">
        <v>0</v>
      </c>
      <c r="J276" s="25" t="s">
        <v>109</v>
      </c>
      <c r="K276" s="24"/>
      <c r="L276" s="27"/>
      <c r="M276" s="27"/>
      <c r="N276" s="27"/>
      <c r="O276" s="123"/>
    </row>
    <row r="277" spans="1:15">
      <c r="A277" s="150"/>
      <c r="B277" s="151"/>
      <c r="C277" s="151"/>
      <c r="D277" s="22">
        <v>2015</v>
      </c>
      <c r="E277" s="31">
        <f t="shared" ref="E277:E278" si="206">F277+G277+H277+I277</f>
        <v>1843.8</v>
      </c>
      <c r="F277" s="31">
        <v>0</v>
      </c>
      <c r="G277" s="31">
        <v>1843.8</v>
      </c>
      <c r="H277" s="31">
        <v>0</v>
      </c>
      <c r="I277" s="31">
        <v>0</v>
      </c>
      <c r="J277" s="25" t="s">
        <v>109</v>
      </c>
      <c r="K277" s="24"/>
      <c r="L277" s="27"/>
      <c r="M277" s="27"/>
      <c r="N277" s="27"/>
      <c r="O277" s="123"/>
    </row>
    <row r="278" spans="1:15">
      <c r="A278" s="150"/>
      <c r="B278" s="151"/>
      <c r="C278" s="151"/>
      <c r="D278" s="23">
        <v>2016</v>
      </c>
      <c r="E278" s="31">
        <f t="shared" si="206"/>
        <v>1843.8</v>
      </c>
      <c r="F278" s="31">
        <v>0</v>
      </c>
      <c r="G278" s="31">
        <v>1843.8</v>
      </c>
      <c r="H278" s="31">
        <v>0</v>
      </c>
      <c r="I278" s="31">
        <v>0</v>
      </c>
      <c r="J278" s="25" t="s">
        <v>109</v>
      </c>
      <c r="K278" s="24"/>
      <c r="L278" s="27"/>
      <c r="M278" s="27"/>
      <c r="N278" s="27"/>
      <c r="O278" s="123"/>
    </row>
    <row r="279" spans="1:15" ht="38.25" customHeight="1">
      <c r="A279" s="150" t="s">
        <v>277</v>
      </c>
      <c r="B279" s="151" t="s">
        <v>278</v>
      </c>
      <c r="C279" s="151"/>
      <c r="D279" s="22" t="s">
        <v>7</v>
      </c>
      <c r="E279" s="31">
        <f t="shared" ref="E279:H279" si="207">E280+E281+E282</f>
        <v>363.29999999999995</v>
      </c>
      <c r="F279" s="31">
        <f t="shared" si="207"/>
        <v>363.29999999999995</v>
      </c>
      <c r="G279" s="31">
        <f t="shared" si="207"/>
        <v>0</v>
      </c>
      <c r="H279" s="31">
        <f t="shared" si="207"/>
        <v>0</v>
      </c>
      <c r="I279" s="31">
        <f>I280+I281+I282</f>
        <v>0</v>
      </c>
      <c r="J279" s="25" t="s">
        <v>262</v>
      </c>
      <c r="K279" s="24"/>
      <c r="L279" s="27"/>
      <c r="M279" s="27"/>
      <c r="N279" s="27"/>
      <c r="O279" s="123" t="s">
        <v>336</v>
      </c>
    </row>
    <row r="280" spans="1:15">
      <c r="A280" s="150"/>
      <c r="B280" s="151"/>
      <c r="C280" s="151"/>
      <c r="D280" s="22">
        <v>2014</v>
      </c>
      <c r="E280" s="31">
        <f>F280+G280+H280+I280</f>
        <v>121.1</v>
      </c>
      <c r="F280" s="31">
        <f>31.942+89.158</f>
        <v>121.1</v>
      </c>
      <c r="G280" s="31">
        <v>0</v>
      </c>
      <c r="H280" s="31">
        <v>0</v>
      </c>
      <c r="I280" s="31">
        <v>0</v>
      </c>
      <c r="J280" s="25" t="s">
        <v>262</v>
      </c>
      <c r="K280" s="24"/>
      <c r="L280" s="27"/>
      <c r="M280" s="27"/>
      <c r="N280" s="27"/>
      <c r="O280" s="123"/>
    </row>
    <row r="281" spans="1:15">
      <c r="A281" s="150"/>
      <c r="B281" s="151"/>
      <c r="C281" s="151"/>
      <c r="D281" s="22">
        <v>2015</v>
      </c>
      <c r="E281" s="31">
        <f t="shared" ref="E281:E282" si="208">F281+G281+H281+I281</f>
        <v>121.1</v>
      </c>
      <c r="F281" s="31">
        <f t="shared" ref="F281:F282" si="209">31.942+89.158</f>
        <v>121.1</v>
      </c>
      <c r="G281" s="31">
        <v>0</v>
      </c>
      <c r="H281" s="31">
        <v>0</v>
      </c>
      <c r="I281" s="31">
        <v>0</v>
      </c>
      <c r="J281" s="25" t="s">
        <v>262</v>
      </c>
      <c r="K281" s="24"/>
      <c r="L281" s="27"/>
      <c r="M281" s="27"/>
      <c r="N281" s="27"/>
      <c r="O281" s="123"/>
    </row>
    <row r="282" spans="1:15">
      <c r="A282" s="150"/>
      <c r="B282" s="151"/>
      <c r="C282" s="151"/>
      <c r="D282" s="22">
        <v>2016</v>
      </c>
      <c r="E282" s="31">
        <f t="shared" si="208"/>
        <v>121.1</v>
      </c>
      <c r="F282" s="31">
        <f t="shared" si="209"/>
        <v>121.1</v>
      </c>
      <c r="G282" s="31">
        <v>0</v>
      </c>
      <c r="H282" s="31">
        <v>0</v>
      </c>
      <c r="I282" s="31">
        <v>0</v>
      </c>
      <c r="J282" s="25" t="s">
        <v>262</v>
      </c>
      <c r="K282" s="24"/>
      <c r="L282" s="27"/>
      <c r="M282" s="27"/>
      <c r="N282" s="27"/>
      <c r="O282" s="123"/>
    </row>
    <row r="283" spans="1:15" ht="35.25" customHeight="1">
      <c r="A283" s="150" t="s">
        <v>279</v>
      </c>
      <c r="B283" s="151" t="s">
        <v>280</v>
      </c>
      <c r="C283" s="151"/>
      <c r="D283" s="22" t="s">
        <v>7</v>
      </c>
      <c r="E283" s="31">
        <f t="shared" ref="E283:H283" si="210">E284+E285+E286</f>
        <v>15.900000000000002</v>
      </c>
      <c r="F283" s="31">
        <f t="shared" si="210"/>
        <v>15.900000000000002</v>
      </c>
      <c r="G283" s="31">
        <f t="shared" si="210"/>
        <v>0</v>
      </c>
      <c r="H283" s="31">
        <f t="shared" si="210"/>
        <v>0</v>
      </c>
      <c r="I283" s="31">
        <f>I284+I285+I286</f>
        <v>0</v>
      </c>
      <c r="J283" s="25" t="s">
        <v>262</v>
      </c>
      <c r="K283" s="24"/>
      <c r="L283" s="27"/>
      <c r="M283" s="27"/>
      <c r="N283" s="27"/>
      <c r="O283" s="123" t="s">
        <v>336</v>
      </c>
    </row>
    <row r="284" spans="1:15">
      <c r="A284" s="150"/>
      <c r="B284" s="151"/>
      <c r="C284" s="151"/>
      <c r="D284" s="22">
        <v>2014</v>
      </c>
      <c r="E284" s="31">
        <f>F284+G284+H284+I284</f>
        <v>5.3000000000000007</v>
      </c>
      <c r="F284" s="31">
        <f>2.458+2.842</f>
        <v>5.3000000000000007</v>
      </c>
      <c r="G284" s="31">
        <v>0</v>
      </c>
      <c r="H284" s="31">
        <v>0</v>
      </c>
      <c r="I284" s="31">
        <v>0</v>
      </c>
      <c r="J284" s="25" t="s">
        <v>262</v>
      </c>
      <c r="K284" s="24"/>
      <c r="L284" s="27"/>
      <c r="M284" s="27"/>
      <c r="N284" s="27"/>
      <c r="O284" s="123"/>
    </row>
    <row r="285" spans="1:15">
      <c r="A285" s="150"/>
      <c r="B285" s="151"/>
      <c r="C285" s="151"/>
      <c r="D285" s="22">
        <v>2015</v>
      </c>
      <c r="E285" s="31">
        <f t="shared" ref="E285:E286" si="211">F285+G285+H285+I285</f>
        <v>5.3000000000000007</v>
      </c>
      <c r="F285" s="31">
        <f t="shared" ref="F285:F286" si="212">2.458+2.842</f>
        <v>5.3000000000000007</v>
      </c>
      <c r="G285" s="31">
        <v>0</v>
      </c>
      <c r="H285" s="31">
        <v>0</v>
      </c>
      <c r="I285" s="31">
        <v>0</v>
      </c>
      <c r="J285" s="25" t="s">
        <v>262</v>
      </c>
      <c r="K285" s="24"/>
      <c r="L285" s="27"/>
      <c r="M285" s="27"/>
      <c r="N285" s="27"/>
      <c r="O285" s="123"/>
    </row>
    <row r="286" spans="1:15">
      <c r="A286" s="150"/>
      <c r="B286" s="151"/>
      <c r="C286" s="151"/>
      <c r="D286" s="22">
        <v>2016</v>
      </c>
      <c r="E286" s="31">
        <f t="shared" si="211"/>
        <v>5.3000000000000007</v>
      </c>
      <c r="F286" s="31">
        <f t="shared" si="212"/>
        <v>5.3000000000000007</v>
      </c>
      <c r="G286" s="31">
        <v>0</v>
      </c>
      <c r="H286" s="31">
        <v>0</v>
      </c>
      <c r="I286" s="31">
        <v>0</v>
      </c>
      <c r="J286" s="25" t="s">
        <v>262</v>
      </c>
      <c r="K286" s="24"/>
      <c r="L286" s="27"/>
      <c r="M286" s="27"/>
      <c r="N286" s="27"/>
      <c r="O286" s="123"/>
    </row>
    <row r="287" spans="1:15" ht="53.25" customHeight="1">
      <c r="A287" s="161" t="s">
        <v>281</v>
      </c>
      <c r="B287" s="162" t="s">
        <v>282</v>
      </c>
      <c r="C287" s="162"/>
      <c r="D287" s="26" t="s">
        <v>7</v>
      </c>
      <c r="E287" s="32">
        <f t="shared" ref="E287:H287" si="213">E288+E289+E290</f>
        <v>2559</v>
      </c>
      <c r="F287" s="32">
        <f t="shared" si="213"/>
        <v>2559</v>
      </c>
      <c r="G287" s="32">
        <f t="shared" si="213"/>
        <v>0</v>
      </c>
      <c r="H287" s="32">
        <f t="shared" si="213"/>
        <v>0</v>
      </c>
      <c r="I287" s="32">
        <f>I288+I289+I290</f>
        <v>0</v>
      </c>
      <c r="J287" s="25" t="s">
        <v>262</v>
      </c>
      <c r="K287" s="24"/>
      <c r="L287" s="27"/>
      <c r="M287" s="27"/>
      <c r="N287" s="27"/>
      <c r="O287" s="151" t="s">
        <v>147</v>
      </c>
    </row>
    <row r="288" spans="1:15">
      <c r="A288" s="150"/>
      <c r="B288" s="151"/>
      <c r="C288" s="151"/>
      <c r="D288" s="22">
        <v>2014</v>
      </c>
      <c r="E288" s="31">
        <f>F288+G288+H288+I288</f>
        <v>853</v>
      </c>
      <c r="F288" s="31">
        <v>853</v>
      </c>
      <c r="G288" s="31">
        <v>0</v>
      </c>
      <c r="H288" s="31">
        <v>0</v>
      </c>
      <c r="I288" s="31">
        <v>0</v>
      </c>
      <c r="J288" s="25" t="s">
        <v>262</v>
      </c>
      <c r="K288" s="24"/>
      <c r="L288" s="27"/>
      <c r="M288" s="27"/>
      <c r="N288" s="27"/>
      <c r="O288" s="151"/>
    </row>
    <row r="289" spans="1:15">
      <c r="A289" s="150"/>
      <c r="B289" s="151"/>
      <c r="C289" s="151"/>
      <c r="D289" s="22">
        <v>2015</v>
      </c>
      <c r="E289" s="31">
        <f t="shared" ref="E289:E290" si="214">F289+G289+H289+I289</f>
        <v>853</v>
      </c>
      <c r="F289" s="31">
        <v>853</v>
      </c>
      <c r="G289" s="31">
        <v>0</v>
      </c>
      <c r="H289" s="31">
        <v>0</v>
      </c>
      <c r="I289" s="31">
        <v>0</v>
      </c>
      <c r="J289" s="25" t="s">
        <v>262</v>
      </c>
      <c r="K289" s="24"/>
      <c r="L289" s="27"/>
      <c r="M289" s="27"/>
      <c r="N289" s="27"/>
      <c r="O289" s="151"/>
    </row>
    <row r="290" spans="1:15">
      <c r="A290" s="150"/>
      <c r="B290" s="151"/>
      <c r="C290" s="151"/>
      <c r="D290" s="23">
        <v>2016</v>
      </c>
      <c r="E290" s="31">
        <f t="shared" si="214"/>
        <v>853</v>
      </c>
      <c r="F290" s="31">
        <v>853</v>
      </c>
      <c r="G290" s="31">
        <v>0</v>
      </c>
      <c r="H290" s="31">
        <v>0</v>
      </c>
      <c r="I290" s="31">
        <v>0</v>
      </c>
      <c r="J290" s="25" t="s">
        <v>262</v>
      </c>
      <c r="K290" s="24"/>
      <c r="L290" s="27"/>
      <c r="M290" s="27"/>
      <c r="N290" s="27"/>
      <c r="O290" s="151"/>
    </row>
    <row r="291" spans="1:15" ht="48" customHeight="1">
      <c r="A291" s="150" t="s">
        <v>283</v>
      </c>
      <c r="B291" s="151" t="s">
        <v>284</v>
      </c>
      <c r="C291" s="151"/>
      <c r="D291" s="22" t="s">
        <v>7</v>
      </c>
      <c r="E291" s="31">
        <f t="shared" ref="E291:H291" si="215">E292+E293+E294</f>
        <v>288.60000000000002</v>
      </c>
      <c r="F291" s="31">
        <f t="shared" si="215"/>
        <v>288.60000000000002</v>
      </c>
      <c r="G291" s="31">
        <f t="shared" si="215"/>
        <v>0</v>
      </c>
      <c r="H291" s="31">
        <f t="shared" si="215"/>
        <v>0</v>
      </c>
      <c r="I291" s="31">
        <f>I292+I293+I294</f>
        <v>0</v>
      </c>
      <c r="J291" s="25" t="s">
        <v>262</v>
      </c>
      <c r="K291" s="24"/>
      <c r="L291" s="27"/>
      <c r="M291" s="27"/>
      <c r="N291" s="27"/>
      <c r="O291" s="151" t="s">
        <v>147</v>
      </c>
    </row>
    <row r="292" spans="1:15">
      <c r="A292" s="150"/>
      <c r="B292" s="151"/>
      <c r="C292" s="151"/>
      <c r="D292" s="22">
        <v>2014</v>
      </c>
      <c r="E292" s="31">
        <f>F292+G292+H292+I292</f>
        <v>96.2</v>
      </c>
      <c r="F292" s="31">
        <v>96.2</v>
      </c>
      <c r="G292" s="31">
        <v>0</v>
      </c>
      <c r="H292" s="31">
        <v>0</v>
      </c>
      <c r="I292" s="31">
        <v>0</v>
      </c>
      <c r="J292" s="25" t="s">
        <v>262</v>
      </c>
      <c r="K292" s="24"/>
      <c r="L292" s="27"/>
      <c r="M292" s="27"/>
      <c r="N292" s="27"/>
      <c r="O292" s="151"/>
    </row>
    <row r="293" spans="1:15">
      <c r="A293" s="150"/>
      <c r="B293" s="151"/>
      <c r="C293" s="151"/>
      <c r="D293" s="22">
        <v>2015</v>
      </c>
      <c r="E293" s="31">
        <f t="shared" ref="E293:E294" si="216">F293+G293+H293+I293</f>
        <v>96.2</v>
      </c>
      <c r="F293" s="31">
        <v>96.2</v>
      </c>
      <c r="G293" s="31">
        <v>0</v>
      </c>
      <c r="H293" s="31">
        <v>0</v>
      </c>
      <c r="I293" s="31">
        <v>0</v>
      </c>
      <c r="J293" s="25" t="s">
        <v>262</v>
      </c>
      <c r="K293" s="24"/>
      <c r="L293" s="27"/>
      <c r="M293" s="27"/>
      <c r="N293" s="27"/>
      <c r="O293" s="151"/>
    </row>
    <row r="294" spans="1:15">
      <c r="A294" s="150"/>
      <c r="B294" s="151"/>
      <c r="C294" s="151"/>
      <c r="D294" s="22">
        <v>2016</v>
      </c>
      <c r="E294" s="31">
        <f t="shared" si="216"/>
        <v>96.2</v>
      </c>
      <c r="F294" s="31">
        <v>96.2</v>
      </c>
      <c r="G294" s="31">
        <v>0</v>
      </c>
      <c r="H294" s="31">
        <v>0</v>
      </c>
      <c r="I294" s="31">
        <v>0</v>
      </c>
      <c r="J294" s="25" t="s">
        <v>262</v>
      </c>
      <c r="K294" s="24"/>
      <c r="L294" s="27"/>
      <c r="M294" s="27"/>
      <c r="N294" s="27"/>
      <c r="O294" s="151"/>
    </row>
    <row r="295" spans="1:15">
      <c r="A295" s="150" t="s">
        <v>285</v>
      </c>
      <c r="B295" s="151" t="s">
        <v>286</v>
      </c>
      <c r="C295" s="151"/>
      <c r="D295" s="22" t="s">
        <v>7</v>
      </c>
      <c r="E295" s="31">
        <f t="shared" ref="E295:H295" si="217">E296+E297+E298</f>
        <v>511.79999999999995</v>
      </c>
      <c r="F295" s="31">
        <f t="shared" si="217"/>
        <v>511.79999999999995</v>
      </c>
      <c r="G295" s="31">
        <f t="shared" si="217"/>
        <v>0</v>
      </c>
      <c r="H295" s="31">
        <f t="shared" si="217"/>
        <v>0</v>
      </c>
      <c r="I295" s="31">
        <f>I296+I297+I298</f>
        <v>0</v>
      </c>
      <c r="J295" s="25" t="s">
        <v>262</v>
      </c>
      <c r="K295" s="24"/>
      <c r="L295" s="27"/>
      <c r="M295" s="27"/>
      <c r="N295" s="27"/>
      <c r="O295" s="151" t="s">
        <v>147</v>
      </c>
    </row>
    <row r="296" spans="1:15">
      <c r="A296" s="150"/>
      <c r="B296" s="151"/>
      <c r="C296" s="151"/>
      <c r="D296" s="22">
        <v>2014</v>
      </c>
      <c r="E296" s="31">
        <f>F296+G296+H296+I296</f>
        <v>170.6</v>
      </c>
      <c r="F296" s="31">
        <v>170.6</v>
      </c>
      <c r="G296" s="31">
        <v>0</v>
      </c>
      <c r="H296" s="31">
        <v>0</v>
      </c>
      <c r="I296" s="31">
        <v>0</v>
      </c>
      <c r="J296" s="25" t="s">
        <v>262</v>
      </c>
      <c r="K296" s="24"/>
      <c r="L296" s="27"/>
      <c r="M296" s="27"/>
      <c r="N296" s="27"/>
      <c r="O296" s="151"/>
    </row>
    <row r="297" spans="1:15">
      <c r="A297" s="150"/>
      <c r="B297" s="151"/>
      <c r="C297" s="151"/>
      <c r="D297" s="22">
        <v>2015</v>
      </c>
      <c r="E297" s="31">
        <f t="shared" ref="E297:E298" si="218">F297+G297+H297+I297</f>
        <v>170.6</v>
      </c>
      <c r="F297" s="31">
        <v>170.6</v>
      </c>
      <c r="G297" s="31">
        <v>0</v>
      </c>
      <c r="H297" s="31">
        <v>0</v>
      </c>
      <c r="I297" s="31">
        <v>0</v>
      </c>
      <c r="J297" s="25" t="s">
        <v>262</v>
      </c>
      <c r="K297" s="24"/>
      <c r="L297" s="27"/>
      <c r="M297" s="27"/>
      <c r="N297" s="27"/>
      <c r="O297" s="151"/>
    </row>
    <row r="298" spans="1:15">
      <c r="A298" s="150"/>
      <c r="B298" s="151"/>
      <c r="C298" s="151"/>
      <c r="D298" s="22">
        <v>2016</v>
      </c>
      <c r="E298" s="31">
        <f t="shared" si="218"/>
        <v>170.6</v>
      </c>
      <c r="F298" s="31">
        <v>170.6</v>
      </c>
      <c r="G298" s="31">
        <v>0</v>
      </c>
      <c r="H298" s="31">
        <v>0</v>
      </c>
      <c r="I298" s="31">
        <v>0</v>
      </c>
      <c r="J298" s="25" t="s">
        <v>262</v>
      </c>
      <c r="K298" s="24"/>
      <c r="L298" s="27"/>
      <c r="M298" s="27"/>
      <c r="N298" s="27"/>
      <c r="O298" s="151"/>
    </row>
    <row r="299" spans="1:15" ht="57" customHeight="1">
      <c r="A299" s="150" t="s">
        <v>287</v>
      </c>
      <c r="B299" s="151" t="s">
        <v>288</v>
      </c>
      <c r="C299" s="151"/>
      <c r="D299" s="22" t="s">
        <v>7</v>
      </c>
      <c r="E299" s="31">
        <f t="shared" ref="E299:H299" si="219">E300+E301+E302</f>
        <v>18</v>
      </c>
      <c r="F299" s="31">
        <f t="shared" si="219"/>
        <v>18</v>
      </c>
      <c r="G299" s="31">
        <f t="shared" si="219"/>
        <v>0</v>
      </c>
      <c r="H299" s="31">
        <f t="shared" si="219"/>
        <v>0</v>
      </c>
      <c r="I299" s="31">
        <f>I300+I301+I302</f>
        <v>0</v>
      </c>
      <c r="J299" s="25" t="s">
        <v>262</v>
      </c>
      <c r="K299" s="24"/>
      <c r="L299" s="27"/>
      <c r="M299" s="27"/>
      <c r="N299" s="27"/>
      <c r="O299" s="151" t="s">
        <v>147</v>
      </c>
    </row>
    <row r="300" spans="1:15">
      <c r="A300" s="150"/>
      <c r="B300" s="151"/>
      <c r="C300" s="151"/>
      <c r="D300" s="22">
        <v>2014</v>
      </c>
      <c r="E300" s="31">
        <f>F300+G300+H300+I300</f>
        <v>6</v>
      </c>
      <c r="F300" s="31">
        <v>6</v>
      </c>
      <c r="G300" s="31">
        <v>0</v>
      </c>
      <c r="H300" s="31">
        <v>0</v>
      </c>
      <c r="I300" s="31">
        <v>0</v>
      </c>
      <c r="J300" s="25" t="s">
        <v>262</v>
      </c>
      <c r="K300" s="24"/>
      <c r="L300" s="27"/>
      <c r="M300" s="27"/>
      <c r="N300" s="27"/>
      <c r="O300" s="151"/>
    </row>
    <row r="301" spans="1:15">
      <c r="A301" s="150"/>
      <c r="B301" s="151"/>
      <c r="C301" s="151"/>
      <c r="D301" s="22">
        <v>2015</v>
      </c>
      <c r="E301" s="31">
        <f t="shared" ref="E301:E302" si="220">F301+G301+H301+I301</f>
        <v>6</v>
      </c>
      <c r="F301" s="31">
        <v>6</v>
      </c>
      <c r="G301" s="31">
        <v>0</v>
      </c>
      <c r="H301" s="31">
        <v>0</v>
      </c>
      <c r="I301" s="31">
        <v>0</v>
      </c>
      <c r="J301" s="25" t="s">
        <v>262</v>
      </c>
      <c r="K301" s="24"/>
      <c r="L301" s="27"/>
      <c r="M301" s="27"/>
      <c r="N301" s="27"/>
      <c r="O301" s="151"/>
    </row>
    <row r="302" spans="1:15">
      <c r="A302" s="150"/>
      <c r="B302" s="151"/>
      <c r="C302" s="151"/>
      <c r="D302" s="22">
        <v>2016</v>
      </c>
      <c r="E302" s="31">
        <f t="shared" si="220"/>
        <v>6</v>
      </c>
      <c r="F302" s="31">
        <v>6</v>
      </c>
      <c r="G302" s="31">
        <v>0</v>
      </c>
      <c r="H302" s="31">
        <v>0</v>
      </c>
      <c r="I302" s="31">
        <v>0</v>
      </c>
      <c r="J302" s="25" t="s">
        <v>262</v>
      </c>
      <c r="K302" s="24"/>
      <c r="L302" s="27"/>
      <c r="M302" s="27"/>
      <c r="N302" s="27"/>
      <c r="O302" s="151"/>
    </row>
    <row r="303" spans="1:15">
      <c r="A303" s="144" t="s">
        <v>289</v>
      </c>
      <c r="B303" s="122" t="s">
        <v>323</v>
      </c>
      <c r="C303" s="144"/>
      <c r="D303" s="22" t="s">
        <v>7</v>
      </c>
      <c r="E303" s="30">
        <f t="shared" ref="E303:I306" si="221">E307</f>
        <v>15028.800000000001</v>
      </c>
      <c r="F303" s="30">
        <f t="shared" si="221"/>
        <v>0</v>
      </c>
      <c r="G303" s="30">
        <f t="shared" si="221"/>
        <v>0</v>
      </c>
      <c r="H303" s="30">
        <f t="shared" si="221"/>
        <v>15028.800000000001</v>
      </c>
      <c r="I303" s="30">
        <f t="shared" si="221"/>
        <v>0</v>
      </c>
      <c r="J303" s="123" t="s">
        <v>137</v>
      </c>
      <c r="K303" s="123"/>
      <c r="L303" s="123"/>
      <c r="M303" s="123"/>
      <c r="N303" s="123"/>
      <c r="O303" s="154"/>
    </row>
    <row r="304" spans="1:15">
      <c r="A304" s="144"/>
      <c r="B304" s="122"/>
      <c r="C304" s="144"/>
      <c r="D304" s="22">
        <v>2014</v>
      </c>
      <c r="E304" s="30">
        <f t="shared" si="221"/>
        <v>5009.6000000000004</v>
      </c>
      <c r="F304" s="30">
        <f t="shared" si="221"/>
        <v>0</v>
      </c>
      <c r="G304" s="30">
        <f t="shared" si="221"/>
        <v>0</v>
      </c>
      <c r="H304" s="30">
        <f t="shared" si="221"/>
        <v>5009.6000000000004</v>
      </c>
      <c r="I304" s="30">
        <f t="shared" si="221"/>
        <v>0</v>
      </c>
      <c r="J304" s="123"/>
      <c r="K304" s="123"/>
      <c r="L304" s="123"/>
      <c r="M304" s="123"/>
      <c r="N304" s="123"/>
      <c r="O304" s="154"/>
    </row>
    <row r="305" spans="1:15">
      <c r="A305" s="144"/>
      <c r="B305" s="122"/>
      <c r="C305" s="144"/>
      <c r="D305" s="22">
        <v>2015</v>
      </c>
      <c r="E305" s="30">
        <f t="shared" si="221"/>
        <v>5009.6000000000004</v>
      </c>
      <c r="F305" s="30">
        <f t="shared" si="221"/>
        <v>0</v>
      </c>
      <c r="G305" s="30">
        <f t="shared" si="221"/>
        <v>0</v>
      </c>
      <c r="H305" s="30">
        <f t="shared" si="221"/>
        <v>5009.6000000000004</v>
      </c>
      <c r="I305" s="30">
        <f t="shared" si="221"/>
        <v>0</v>
      </c>
      <c r="J305" s="123"/>
      <c r="K305" s="123"/>
      <c r="L305" s="123"/>
      <c r="M305" s="123"/>
      <c r="N305" s="123"/>
      <c r="O305" s="154"/>
    </row>
    <row r="306" spans="1:15">
      <c r="A306" s="144"/>
      <c r="B306" s="122"/>
      <c r="C306" s="144"/>
      <c r="D306" s="22">
        <v>2016</v>
      </c>
      <c r="E306" s="30">
        <f t="shared" si="221"/>
        <v>5009.6000000000004</v>
      </c>
      <c r="F306" s="30">
        <f t="shared" si="221"/>
        <v>0</v>
      </c>
      <c r="G306" s="30">
        <f t="shared" si="221"/>
        <v>0</v>
      </c>
      <c r="H306" s="30">
        <f t="shared" si="221"/>
        <v>5009.6000000000004</v>
      </c>
      <c r="I306" s="30">
        <f t="shared" si="221"/>
        <v>0</v>
      </c>
      <c r="J306" s="123"/>
      <c r="K306" s="123"/>
      <c r="L306" s="123"/>
      <c r="M306" s="123"/>
      <c r="N306" s="123"/>
      <c r="O306" s="154"/>
    </row>
    <row r="307" spans="1:15" ht="67.5" customHeight="1">
      <c r="A307" s="144" t="s">
        <v>290</v>
      </c>
      <c r="B307" s="122" t="s">
        <v>291</v>
      </c>
      <c r="C307" s="144"/>
      <c r="D307" s="22" t="s">
        <v>7</v>
      </c>
      <c r="E307" s="30">
        <f t="shared" ref="E307:H307" si="222">E308+E309+E310</f>
        <v>15028.800000000001</v>
      </c>
      <c r="F307" s="30">
        <f t="shared" si="222"/>
        <v>0</v>
      </c>
      <c r="G307" s="30">
        <f t="shared" si="222"/>
        <v>0</v>
      </c>
      <c r="H307" s="30">
        <f t="shared" si="222"/>
        <v>15028.800000000001</v>
      </c>
      <c r="I307" s="30">
        <f>I308+I309+I310</f>
        <v>0</v>
      </c>
      <c r="J307" s="21" t="s">
        <v>263</v>
      </c>
      <c r="K307" s="21" t="s">
        <v>264</v>
      </c>
      <c r="L307" s="27"/>
      <c r="M307" s="27"/>
      <c r="N307" s="27"/>
      <c r="O307" s="123" t="s">
        <v>265</v>
      </c>
    </row>
    <row r="308" spans="1:15">
      <c r="A308" s="144"/>
      <c r="B308" s="122"/>
      <c r="C308" s="144"/>
      <c r="D308" s="22">
        <v>2014</v>
      </c>
      <c r="E308" s="30">
        <f>F308+G308+H308+I308</f>
        <v>5009.6000000000004</v>
      </c>
      <c r="F308" s="30">
        <f t="shared" ref="F308:I310" si="223">F312+F316+F320+F324+F328+F332+F336</f>
        <v>0</v>
      </c>
      <c r="G308" s="30">
        <f t="shared" si="223"/>
        <v>0</v>
      </c>
      <c r="H308" s="30">
        <v>5009.6000000000004</v>
      </c>
      <c r="I308" s="30">
        <f t="shared" si="223"/>
        <v>0</v>
      </c>
      <c r="J308" s="21">
        <v>100</v>
      </c>
      <c r="K308" s="21" t="s">
        <v>109</v>
      </c>
      <c r="L308" s="27"/>
      <c r="M308" s="27"/>
      <c r="N308" s="27"/>
      <c r="O308" s="123"/>
    </row>
    <row r="309" spans="1:15">
      <c r="A309" s="144"/>
      <c r="B309" s="122"/>
      <c r="C309" s="144"/>
      <c r="D309" s="22">
        <v>2015</v>
      </c>
      <c r="E309" s="30">
        <f t="shared" ref="E309:E310" si="224">F309+G309+H309+I309</f>
        <v>5009.6000000000004</v>
      </c>
      <c r="F309" s="30">
        <f t="shared" si="223"/>
        <v>0</v>
      </c>
      <c r="G309" s="30">
        <f t="shared" si="223"/>
        <v>0</v>
      </c>
      <c r="H309" s="30">
        <v>5009.6000000000004</v>
      </c>
      <c r="I309" s="30">
        <f t="shared" si="223"/>
        <v>0</v>
      </c>
      <c r="J309" s="21">
        <v>100</v>
      </c>
      <c r="K309" s="21" t="s">
        <v>109</v>
      </c>
      <c r="L309" s="27"/>
      <c r="M309" s="27"/>
      <c r="N309" s="27"/>
      <c r="O309" s="123"/>
    </row>
    <row r="310" spans="1:15">
      <c r="A310" s="144"/>
      <c r="B310" s="122"/>
      <c r="C310" s="144"/>
      <c r="D310" s="22">
        <v>2016</v>
      </c>
      <c r="E310" s="30">
        <f t="shared" si="224"/>
        <v>5009.6000000000004</v>
      </c>
      <c r="F310" s="30">
        <f t="shared" si="223"/>
        <v>0</v>
      </c>
      <c r="G310" s="30">
        <f t="shared" si="223"/>
        <v>0</v>
      </c>
      <c r="H310" s="30">
        <v>5009.6000000000004</v>
      </c>
      <c r="I310" s="30">
        <f t="shared" si="223"/>
        <v>0</v>
      </c>
      <c r="J310" s="21">
        <v>100</v>
      </c>
      <c r="K310" s="21" t="s">
        <v>109</v>
      </c>
      <c r="L310" s="27"/>
      <c r="M310" s="27"/>
      <c r="N310" s="27"/>
      <c r="O310" s="123"/>
    </row>
  </sheetData>
  <autoFilter ref="A5:O42">
    <filterColumn colId="3" showButton="0"/>
    <filterColumn colId="4" showButton="0"/>
    <filterColumn colId="5" showButton="0"/>
    <filterColumn colId="9" showButton="0"/>
    <filterColumn colId="10" showButton="0"/>
    <filterColumn colId="11" showButton="0"/>
    <filterColumn colId="13"/>
  </autoFilter>
  <mergeCells count="346">
    <mergeCell ref="K2:O2"/>
    <mergeCell ref="O303:O306"/>
    <mergeCell ref="J303:N306"/>
    <mergeCell ref="A307:A310"/>
    <mergeCell ref="B307:B310"/>
    <mergeCell ref="C307:C310"/>
    <mergeCell ref="O307:O310"/>
    <mergeCell ref="J267:N270"/>
    <mergeCell ref="J271:N274"/>
    <mergeCell ref="A299:A302"/>
    <mergeCell ref="B299:B302"/>
    <mergeCell ref="C299:C302"/>
    <mergeCell ref="O299:O302"/>
    <mergeCell ref="A303:A306"/>
    <mergeCell ref="B303:B306"/>
    <mergeCell ref="C303:C306"/>
    <mergeCell ref="A287:A290"/>
    <mergeCell ref="B287:B290"/>
    <mergeCell ref="C287:C290"/>
    <mergeCell ref="O287:O290"/>
    <mergeCell ref="A291:A294"/>
    <mergeCell ref="B291:B294"/>
    <mergeCell ref="C291:C294"/>
    <mergeCell ref="O291:O294"/>
    <mergeCell ref="A295:A298"/>
    <mergeCell ref="B295:B298"/>
    <mergeCell ref="C295:C298"/>
    <mergeCell ref="O295:O298"/>
    <mergeCell ref="A275:A278"/>
    <mergeCell ref="B275:B278"/>
    <mergeCell ref="C275:C278"/>
    <mergeCell ref="O275:O278"/>
    <mergeCell ref="A279:A282"/>
    <mergeCell ref="B279:B282"/>
    <mergeCell ref="C279:C282"/>
    <mergeCell ref="O279:O282"/>
    <mergeCell ref="A283:A286"/>
    <mergeCell ref="B283:B286"/>
    <mergeCell ref="C283:C286"/>
    <mergeCell ref="O283:O286"/>
    <mergeCell ref="A267:A270"/>
    <mergeCell ref="B267:B270"/>
    <mergeCell ref="C267:C270"/>
    <mergeCell ref="A271:A274"/>
    <mergeCell ref="B271:B274"/>
    <mergeCell ref="C271:C274"/>
    <mergeCell ref="O271:O274"/>
    <mergeCell ref="A255:A258"/>
    <mergeCell ref="B255:B258"/>
    <mergeCell ref="C255:C258"/>
    <mergeCell ref="O255:O258"/>
    <mergeCell ref="A259:A262"/>
    <mergeCell ref="B259:B262"/>
    <mergeCell ref="C259:C262"/>
    <mergeCell ref="O259:O262"/>
    <mergeCell ref="A263:A266"/>
    <mergeCell ref="B263:B266"/>
    <mergeCell ref="C263:C266"/>
    <mergeCell ref="O263:O266"/>
    <mergeCell ref="O51:O54"/>
    <mergeCell ref="A51:A54"/>
    <mergeCell ref="B51:B54"/>
    <mergeCell ref="C51:C54"/>
    <mergeCell ref="J51:N54"/>
    <mergeCell ref="A7:A10"/>
    <mergeCell ref="O27:O30"/>
    <mergeCell ref="B7:B10"/>
    <mergeCell ref="C7:C10"/>
    <mergeCell ref="O15:O18"/>
    <mergeCell ref="A19:A22"/>
    <mergeCell ref="B19:B22"/>
    <mergeCell ref="C19:C22"/>
    <mergeCell ref="O19:O22"/>
    <mergeCell ref="A15:A18"/>
    <mergeCell ref="B15:B18"/>
    <mergeCell ref="C15:C18"/>
    <mergeCell ref="A43:A46"/>
    <mergeCell ref="B43:B46"/>
    <mergeCell ref="C43:C46"/>
    <mergeCell ref="O43:O46"/>
    <mergeCell ref="O7:O10"/>
    <mergeCell ref="K1:O1"/>
    <mergeCell ref="A31:A34"/>
    <mergeCell ref="B31:B34"/>
    <mergeCell ref="C31:C34"/>
    <mergeCell ref="O31:O34"/>
    <mergeCell ref="J31:N34"/>
    <mergeCell ref="J11:N14"/>
    <mergeCell ref="J15:N18"/>
    <mergeCell ref="J19:N22"/>
    <mergeCell ref="J7:N10"/>
    <mergeCell ref="J5:N5"/>
    <mergeCell ref="D5:I5"/>
    <mergeCell ref="A23:A26"/>
    <mergeCell ref="B23:B26"/>
    <mergeCell ref="C23:C26"/>
    <mergeCell ref="A5:A6"/>
    <mergeCell ref="B5:B6"/>
    <mergeCell ref="C5:C6"/>
    <mergeCell ref="O23:O26"/>
    <mergeCell ref="A27:A30"/>
    <mergeCell ref="B27:B30"/>
    <mergeCell ref="C27:C30"/>
    <mergeCell ref="C11:C14"/>
    <mergeCell ref="O11:O14"/>
    <mergeCell ref="A3:O3"/>
    <mergeCell ref="O5:O6"/>
    <mergeCell ref="A39:A42"/>
    <mergeCell ref="B39:B42"/>
    <mergeCell ref="C39:C42"/>
    <mergeCell ref="O39:O42"/>
    <mergeCell ref="J43:N46"/>
    <mergeCell ref="J47:N50"/>
    <mergeCell ref="A35:A38"/>
    <mergeCell ref="B35:B38"/>
    <mergeCell ref="C35:C38"/>
    <mergeCell ref="O35:O38"/>
    <mergeCell ref="J35:N38"/>
    <mergeCell ref="A47:A50"/>
    <mergeCell ref="B47:B50"/>
    <mergeCell ref="C47:C50"/>
    <mergeCell ref="O47:O50"/>
    <mergeCell ref="A11:A14"/>
    <mergeCell ref="B11:B14"/>
    <mergeCell ref="J59:N62"/>
    <mergeCell ref="J63:N66"/>
    <mergeCell ref="A63:A66"/>
    <mergeCell ref="B63:B66"/>
    <mergeCell ref="C63:C66"/>
    <mergeCell ref="O63:O66"/>
    <mergeCell ref="A55:A58"/>
    <mergeCell ref="B55:B58"/>
    <mergeCell ref="C55:C58"/>
    <mergeCell ref="O55:O58"/>
    <mergeCell ref="A59:A62"/>
    <mergeCell ref="B59:B62"/>
    <mergeCell ref="C59:C62"/>
    <mergeCell ref="O59:O62"/>
    <mergeCell ref="A71:A74"/>
    <mergeCell ref="B71:B74"/>
    <mergeCell ref="C71:C74"/>
    <mergeCell ref="J71:M74"/>
    <mergeCell ref="O71:O74"/>
    <mergeCell ref="A67:A70"/>
    <mergeCell ref="B67:B70"/>
    <mergeCell ref="C67:C70"/>
    <mergeCell ref="O67:O70"/>
    <mergeCell ref="A91:A94"/>
    <mergeCell ref="C91:C94"/>
    <mergeCell ref="A83:A86"/>
    <mergeCell ref="A87:A90"/>
    <mergeCell ref="B83:B86"/>
    <mergeCell ref="B87:B90"/>
    <mergeCell ref="B91:B94"/>
    <mergeCell ref="C83:C86"/>
    <mergeCell ref="C87:C90"/>
    <mergeCell ref="A79:A82"/>
    <mergeCell ref="B79:B82"/>
    <mergeCell ref="C79:C82"/>
    <mergeCell ref="O79:O82"/>
    <mergeCell ref="A75:A78"/>
    <mergeCell ref="B75:B78"/>
    <mergeCell ref="C75:C78"/>
    <mergeCell ref="O75:O78"/>
    <mergeCell ref="J75:N78"/>
    <mergeCell ref="C123:C126"/>
    <mergeCell ref="O123:O126"/>
    <mergeCell ref="A115:A118"/>
    <mergeCell ref="B115:B118"/>
    <mergeCell ref="C115:C118"/>
    <mergeCell ref="O115:O118"/>
    <mergeCell ref="A111:A114"/>
    <mergeCell ref="B111:B114"/>
    <mergeCell ref="C111:C114"/>
    <mergeCell ref="O111:O114"/>
    <mergeCell ref="A107:A110"/>
    <mergeCell ref="B107:B110"/>
    <mergeCell ref="C107:C110"/>
    <mergeCell ref="J107:N110"/>
    <mergeCell ref="O107:O110"/>
    <mergeCell ref="J111:N114"/>
    <mergeCell ref="A135:A138"/>
    <mergeCell ref="B135:B138"/>
    <mergeCell ref="C135:C138"/>
    <mergeCell ref="O135:O138"/>
    <mergeCell ref="A131:A134"/>
    <mergeCell ref="B131:B134"/>
    <mergeCell ref="C131:C134"/>
    <mergeCell ref="O131:O134"/>
    <mergeCell ref="A127:A130"/>
    <mergeCell ref="B127:B130"/>
    <mergeCell ref="C127:C130"/>
    <mergeCell ref="O127:O130"/>
    <mergeCell ref="A119:A122"/>
    <mergeCell ref="B119:B122"/>
    <mergeCell ref="C119:C122"/>
    <mergeCell ref="O119:O122"/>
    <mergeCell ref="A123:A126"/>
    <mergeCell ref="B123:B126"/>
    <mergeCell ref="A147:A150"/>
    <mergeCell ref="B147:B150"/>
    <mergeCell ref="C147:C150"/>
    <mergeCell ref="O147:O150"/>
    <mergeCell ref="A143:A146"/>
    <mergeCell ref="B143:B146"/>
    <mergeCell ref="C143:C146"/>
    <mergeCell ref="O143:O146"/>
    <mergeCell ref="A139:A142"/>
    <mergeCell ref="B139:B142"/>
    <mergeCell ref="C139:C142"/>
    <mergeCell ref="A151:A154"/>
    <mergeCell ref="B151:B154"/>
    <mergeCell ref="C151:C154"/>
    <mergeCell ref="O151:O154"/>
    <mergeCell ref="A167:A170"/>
    <mergeCell ref="B167:B170"/>
    <mergeCell ref="C167:C170"/>
    <mergeCell ref="O167:O170"/>
    <mergeCell ref="A163:A166"/>
    <mergeCell ref="B163:B166"/>
    <mergeCell ref="C163:C166"/>
    <mergeCell ref="O163:O166"/>
    <mergeCell ref="A159:A162"/>
    <mergeCell ref="B159:B162"/>
    <mergeCell ref="C159:C162"/>
    <mergeCell ref="O159:O162"/>
    <mergeCell ref="A155:A158"/>
    <mergeCell ref="B155:B158"/>
    <mergeCell ref="C155:C158"/>
    <mergeCell ref="J155:N158"/>
    <mergeCell ref="A179:A182"/>
    <mergeCell ref="B179:B182"/>
    <mergeCell ref="C179:C182"/>
    <mergeCell ref="O179:O182"/>
    <mergeCell ref="A183:A186"/>
    <mergeCell ref="B183:B186"/>
    <mergeCell ref="C183:C186"/>
    <mergeCell ref="O183:O186"/>
    <mergeCell ref="A171:A174"/>
    <mergeCell ref="B171:B174"/>
    <mergeCell ref="C171:C174"/>
    <mergeCell ref="O171:O174"/>
    <mergeCell ref="A175:A178"/>
    <mergeCell ref="B175:B178"/>
    <mergeCell ref="C175:C178"/>
    <mergeCell ref="O175:O178"/>
    <mergeCell ref="A191:A194"/>
    <mergeCell ref="B191:B194"/>
    <mergeCell ref="C191:C194"/>
    <mergeCell ref="J191:N194"/>
    <mergeCell ref="O191:O194"/>
    <mergeCell ref="A187:A190"/>
    <mergeCell ref="B187:B190"/>
    <mergeCell ref="C187:C190"/>
    <mergeCell ref="J187:N190"/>
    <mergeCell ref="O187:O190"/>
    <mergeCell ref="A199:A202"/>
    <mergeCell ref="B199:B202"/>
    <mergeCell ref="C199:C202"/>
    <mergeCell ref="O199:O202"/>
    <mergeCell ref="A203:A206"/>
    <mergeCell ref="B203:B206"/>
    <mergeCell ref="C203:C206"/>
    <mergeCell ref="O203:O206"/>
    <mergeCell ref="A195:A198"/>
    <mergeCell ref="B195:B198"/>
    <mergeCell ref="C195:C198"/>
    <mergeCell ref="O195:O198"/>
    <mergeCell ref="A207:A210"/>
    <mergeCell ref="B207:B210"/>
    <mergeCell ref="C207:C210"/>
    <mergeCell ref="O207:O210"/>
    <mergeCell ref="A215:A218"/>
    <mergeCell ref="B215:B218"/>
    <mergeCell ref="C215:C218"/>
    <mergeCell ref="J215:N218"/>
    <mergeCell ref="O215:O218"/>
    <mergeCell ref="A211:A214"/>
    <mergeCell ref="B211:B214"/>
    <mergeCell ref="C211:C214"/>
    <mergeCell ref="A223:A226"/>
    <mergeCell ref="B223:B226"/>
    <mergeCell ref="C223:C226"/>
    <mergeCell ref="J223:N226"/>
    <mergeCell ref="O223:O226"/>
    <mergeCell ref="A219:A222"/>
    <mergeCell ref="B219:B222"/>
    <mergeCell ref="C219:C222"/>
    <mergeCell ref="J219:N222"/>
    <mergeCell ref="O219:O222"/>
    <mergeCell ref="A235:A238"/>
    <mergeCell ref="B235:B238"/>
    <mergeCell ref="C235:C238"/>
    <mergeCell ref="A239:A242"/>
    <mergeCell ref="B239:B242"/>
    <mergeCell ref="C239:C242"/>
    <mergeCell ref="J235:N238"/>
    <mergeCell ref="A227:A230"/>
    <mergeCell ref="B227:B230"/>
    <mergeCell ref="C227:C230"/>
    <mergeCell ref="A231:A234"/>
    <mergeCell ref="B231:B234"/>
    <mergeCell ref="C231:C234"/>
    <mergeCell ref="J231:N234"/>
    <mergeCell ref="A251:A254"/>
    <mergeCell ref="B251:B254"/>
    <mergeCell ref="C251:C254"/>
    <mergeCell ref="A243:A246"/>
    <mergeCell ref="B243:B246"/>
    <mergeCell ref="C243:C246"/>
    <mergeCell ref="A247:A250"/>
    <mergeCell ref="B247:B250"/>
    <mergeCell ref="C247:C250"/>
    <mergeCell ref="O91:O94"/>
    <mergeCell ref="J87:N90"/>
    <mergeCell ref="J83:N86"/>
    <mergeCell ref="O247:O250"/>
    <mergeCell ref="J247:N250"/>
    <mergeCell ref="J251:N254"/>
    <mergeCell ref="O251:O254"/>
    <mergeCell ref="J239:N242"/>
    <mergeCell ref="O239:O242"/>
    <mergeCell ref="O235:O238"/>
    <mergeCell ref="O243:O246"/>
    <mergeCell ref="O227:O230"/>
    <mergeCell ref="O231:O234"/>
    <mergeCell ref="J139:N142"/>
    <mergeCell ref="J143:N146"/>
    <mergeCell ref="J147:N150"/>
    <mergeCell ref="J163:N166"/>
    <mergeCell ref="O155:O158"/>
    <mergeCell ref="J159:N162"/>
    <mergeCell ref="O139:O142"/>
    <mergeCell ref="O83:O86"/>
    <mergeCell ref="O87:O90"/>
    <mergeCell ref="A95:A98"/>
    <mergeCell ref="A99:A102"/>
    <mergeCell ref="A103:A106"/>
    <mergeCell ref="B95:B98"/>
    <mergeCell ref="B99:B102"/>
    <mergeCell ref="B103:B106"/>
    <mergeCell ref="O103:O106"/>
    <mergeCell ref="O95:O98"/>
    <mergeCell ref="O99:O102"/>
    <mergeCell ref="J95:N98"/>
    <mergeCell ref="J99:N102"/>
  </mergeCells>
  <pageMargins left="0.51181102362204722" right="0.51181102362204722" top="0.74803149606299213" bottom="0.55118110236220474" header="0.31496062992125984" footer="0.31496062992125984"/>
  <pageSetup paperSize="9" scale="45" fitToHeight="4" orientation="portrait" r:id="rId1"/>
  <rowBreaks count="6" manualBreakCount="6">
    <brk id="26" max="16383" man="1"/>
    <brk id="54" max="16383" man="1"/>
    <brk id="106" max="16383" man="1"/>
    <brk id="130" max="16383" man="1"/>
    <brk id="154" max="16383" man="1"/>
    <brk id="19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4</vt:i4>
      </vt:variant>
    </vt:vector>
  </HeadingPairs>
  <TitlesOfParts>
    <vt:vector size="9" baseType="lpstr">
      <vt:lpstr>Пр2 Паспорт МП</vt:lpstr>
      <vt:lpstr>Пр3. Пок. МП</vt:lpstr>
      <vt:lpstr>Пр7. Фин.МП</vt:lpstr>
      <vt:lpstr>Пр9. ОМ</vt:lpstr>
      <vt:lpstr>Пр14. План</vt:lpstr>
      <vt:lpstr>'Пр14. План'!Заголовки_для_печати</vt:lpstr>
      <vt:lpstr>'Пр3. Пок. МП'!Заголовки_для_печати</vt:lpstr>
      <vt:lpstr>'Пр7. Фин.МП'!Заголовки_для_печати</vt:lpstr>
      <vt:lpstr>'Пр9. ОМ'!Заголовки_для_печати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Богданова А.С.</dc:creator>
  <cp:lastModifiedBy>1</cp:lastModifiedBy>
  <cp:lastPrinted>2014-06-09T09:44:08Z</cp:lastPrinted>
  <dcterms:created xsi:type="dcterms:W3CDTF">2013-06-06T11:09:14Z</dcterms:created>
  <dcterms:modified xsi:type="dcterms:W3CDTF">2014-06-09T09:54:59Z</dcterms:modified>
</cp:coreProperties>
</file>