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827"/>
  <workbookPr/>
  <mc:AlternateContent xmlns:mc="http://schemas.openxmlformats.org/markup-compatibility/2006">
    <mc:Choice Requires="x15">
      <x15ac:absPath xmlns:x15ac="http://schemas.microsoft.com/office/spreadsheetml/2010/11/ac" url="D:\Рабочий стол\6 СОЗЫВ ЗАСЕДАНИЯ\6Совет 73-2\решения от 19.12.2024\решение от 19.12.2024 № 73-828 (бюджет 2025)\"/>
    </mc:Choice>
  </mc:AlternateContent>
  <xr:revisionPtr revIDLastSave="0" documentId="13_ncr:1_{AFE1E7A2-D39A-44FC-B75A-6D299A572550}" xr6:coauthVersionLast="37" xr6:coauthVersionMax="37" xr10:uidLastSave="{00000000-0000-0000-0000-000000000000}"/>
  <bookViews>
    <workbookView xWindow="0" yWindow="0" windowWidth="19200" windowHeight="10785" xr2:uid="{00000000-000D-0000-FFFF-FFFF00000000}"/>
  </bookViews>
  <sheets>
    <sheet name="прил.11" sheetId="1" r:id="rId1"/>
  </sheets>
  <definedNames>
    <definedName name="Print_Titles" localSheetId="0">прил.11!$6:$7</definedName>
    <definedName name="_xlnm.Print_Area" localSheetId="0">прил.11!$A$1:$H$363</definedName>
  </definedNames>
  <calcPr calcId="179021"/>
</workbook>
</file>

<file path=xl/calcChain.xml><?xml version="1.0" encoding="utf-8"?>
<calcChain xmlns="http://schemas.openxmlformats.org/spreadsheetml/2006/main">
  <c r="H87" i="1" l="1"/>
  <c r="H94" i="1"/>
  <c r="H90" i="1"/>
  <c r="H74" i="1"/>
  <c r="H67" i="1" s="1"/>
  <c r="H262" i="1"/>
  <c r="H260" i="1" s="1"/>
  <c r="H361" i="1"/>
  <c r="H360" i="1" s="1"/>
  <c r="H358" i="1"/>
  <c r="H356" i="1"/>
  <c r="H347" i="1"/>
  <c r="H346" i="1" s="1"/>
  <c r="H342" i="1"/>
  <c r="H336" i="1"/>
  <c r="H335" i="1" s="1"/>
  <c r="H329" i="1"/>
  <c r="H328" i="1" s="1"/>
  <c r="H326" i="1"/>
  <c r="H324" i="1"/>
  <c r="H322" i="1"/>
  <c r="H318" i="1"/>
  <c r="H313" i="1"/>
  <c r="H312" i="1" s="1"/>
  <c r="H311" i="1" s="1"/>
  <c r="H305" i="1"/>
  <c r="H302" i="1" s="1"/>
  <c r="H301" i="1" s="1"/>
  <c r="H303" i="1"/>
  <c r="H298" i="1"/>
  <c r="H296" i="1"/>
  <c r="H294" i="1"/>
  <c r="H292" i="1"/>
  <c r="H290" i="1"/>
  <c r="H285" i="1"/>
  <c r="H281" i="1"/>
  <c r="H278" i="1"/>
  <c r="H269" i="1"/>
  <c r="H250" i="1"/>
  <c r="H245" i="1"/>
  <c r="H237" i="1"/>
  <c r="H236" i="1" s="1"/>
  <c r="H235" i="1" s="1"/>
  <c r="H233" i="1"/>
  <c r="H229" i="1"/>
  <c r="H225" i="1"/>
  <c r="H224" i="1" s="1"/>
  <c r="H223" i="1" s="1"/>
  <c r="H221" i="1"/>
  <c r="H218" i="1"/>
  <c r="H215" i="1"/>
  <c r="H211" i="1"/>
  <c r="H209" i="1"/>
  <c r="H205" i="1"/>
  <c r="H203" i="1"/>
  <c r="H201" i="1"/>
  <c r="H199" i="1"/>
  <c r="H195" i="1"/>
  <c r="H193" i="1"/>
  <c r="H191" i="1"/>
  <c r="H189" i="1"/>
  <c r="H184" i="1"/>
  <c r="H182" i="1"/>
  <c r="H178" i="1"/>
  <c r="H176" i="1"/>
  <c r="H173" i="1"/>
  <c r="H171" i="1"/>
  <c r="H169" i="1"/>
  <c r="H167" i="1"/>
  <c r="H161" i="1"/>
  <c r="H156" i="1"/>
  <c r="H154" i="1"/>
  <c r="H150" i="1"/>
  <c r="H144" i="1"/>
  <c r="H139" i="1"/>
  <c r="H134" i="1"/>
  <c r="H130" i="1"/>
  <c r="H128" i="1"/>
  <c r="H124" i="1"/>
  <c r="H119" i="1"/>
  <c r="H117" i="1"/>
  <c r="H115" i="1"/>
  <c r="H111" i="1"/>
  <c r="H110" i="1" s="1"/>
  <c r="H109" i="1" s="1"/>
  <c r="H106" i="1"/>
  <c r="H102" i="1"/>
  <c r="H98" i="1"/>
  <c r="H96" i="1"/>
  <c r="H76" i="1"/>
  <c r="H62" i="1"/>
  <c r="H56" i="1"/>
  <c r="H54" i="1"/>
  <c r="H48" i="1"/>
  <c r="H47" i="1" s="1"/>
  <c r="H37" i="1"/>
  <c r="H33" i="1"/>
  <c r="H31" i="1"/>
  <c r="H27" i="1"/>
  <c r="H25" i="1"/>
  <c r="H21" i="1"/>
  <c r="H20" i="1"/>
  <c r="H19" i="1" s="1"/>
  <c r="H17" i="1"/>
  <c r="H13" i="1"/>
  <c r="H11" i="1"/>
  <c r="H10" i="1"/>
  <c r="H9" i="1" s="1"/>
  <c r="H81" i="1" l="1"/>
  <c r="H24" i="1"/>
  <c r="H23" i="1" s="1"/>
  <c r="H30" i="1"/>
  <c r="H29" i="1" s="1"/>
  <c r="H123" i="1"/>
  <c r="H122" i="1" s="1"/>
  <c r="H166" i="1"/>
  <c r="H165" i="1" s="1"/>
  <c r="H181" i="1"/>
  <c r="H180" i="1" s="1"/>
  <c r="H198" i="1"/>
  <c r="H197" i="1" s="1"/>
  <c r="H317" i="1"/>
  <c r="H352" i="1"/>
  <c r="H351" i="1" s="1"/>
  <c r="H334" i="1" s="1"/>
  <c r="H8" i="1"/>
  <c r="H153" i="1"/>
  <c r="H152" i="1" s="1"/>
  <c r="H228" i="1"/>
  <c r="H227" i="1" s="1"/>
  <c r="H284" i="1"/>
  <c r="H283" i="1" s="1"/>
  <c r="H188" i="1"/>
  <c r="H187" i="1" s="1"/>
  <c r="H214" i="1"/>
  <c r="H213" i="1" s="1"/>
  <c r="H300" i="1"/>
  <c r="H101" i="1"/>
  <c r="H100" i="1" s="1"/>
  <c r="H114" i="1"/>
  <c r="H113" i="1" s="1"/>
  <c r="H108" i="1" s="1"/>
  <c r="H133" i="1"/>
  <c r="H132" i="1" s="1"/>
  <c r="H277" i="1"/>
  <c r="H276" i="1" s="1"/>
  <c r="H46" i="1"/>
  <c r="H45" i="1" s="1"/>
  <c r="H244" i="1"/>
  <c r="H243" i="1" s="1"/>
  <c r="H316" i="1"/>
  <c r="H315" i="1" s="1"/>
  <c r="H121" i="1" l="1"/>
  <c r="H44" i="1"/>
  <c r="H186" i="1"/>
  <c r="H333" i="1" l="1"/>
  <c r="H364" i="1" s="1"/>
</calcChain>
</file>

<file path=xl/sharedStrings.xml><?xml version="1.0" encoding="utf-8"?>
<sst xmlns="http://schemas.openxmlformats.org/spreadsheetml/2006/main" count="934" uniqueCount="350">
  <si>
    <t>Приложение 10</t>
  </si>
  <si>
    <t>к решению Совета депутатов Терского района</t>
  </si>
  <si>
    <t>"О бюджете муниципального образования Терский район на 2025 год и на плановый период 2026 и 2027 годов"</t>
  </si>
  <si>
    <t xml:space="preserve">Перечень и объём муниципальных программ, непрограммной деятельности, финансируемых из бюджета муниципального образования Терский район в 2025 году </t>
  </si>
  <si>
    <t>№п/п</t>
  </si>
  <si>
    <t>код</t>
  </si>
  <si>
    <t>Наименование муниципальной программ, подпрограммы, основного мероприятия, направления</t>
  </si>
  <si>
    <t>Сумма, рублей</t>
  </si>
  <si>
    <t>Программа</t>
  </si>
  <si>
    <t>подпрограммы</t>
  </si>
  <si>
    <t>основное мероприятие</t>
  </si>
  <si>
    <t>направление</t>
  </si>
  <si>
    <t>ГРБС</t>
  </si>
  <si>
    <t>Развитие конкурентно-способной экономики</t>
  </si>
  <si>
    <t>1</t>
  </si>
  <si>
    <t xml:space="preserve">Развитие малого и среднего предпринимательства, стимулирование инноваций в муниципальном образовании Терский район </t>
  </si>
  <si>
    <t>001</t>
  </si>
  <si>
    <t>МУ Администрация Терского района</t>
  </si>
  <si>
    <t>01</t>
  </si>
  <si>
    <t>Стимулирование развития малого и среднего предпринимательства</t>
  </si>
  <si>
    <t>29990</t>
  </si>
  <si>
    <t>Прочие направления муниципальной программы</t>
  </si>
  <si>
    <t>02</t>
  </si>
  <si>
    <t>Поощрение развития малого и среднего предпринимательства</t>
  </si>
  <si>
    <t>70550</t>
  </si>
  <si>
    <t>Субсидии из областного бюджета бюджетам муниципальных образований на реализацию мероприятий муниципальных программ развития малого и среднего предпринимательства</t>
  </si>
  <si>
    <t>S0550</t>
  </si>
  <si>
    <t>Софинансирование субсидии из областного бюджета бюджетам муниципальных образований на реализацию мероприятий муниципальных программ развития малого и среднего предпринимательства</t>
  </si>
  <si>
    <t>03</t>
  </si>
  <si>
    <t>Осуществление администрацией Терского района отдельных полномочий по сбору сведений для формирования и ведения торгового реестра</t>
  </si>
  <si>
    <t>75510</t>
  </si>
  <si>
    <t>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</si>
  <si>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2</t>
  </si>
  <si>
    <t xml:space="preserve">Развитие сельского хозяйства Терского района Мурманской области </t>
  </si>
  <si>
    <t>Повышение эффективности сельскохозяйственного производства</t>
  </si>
  <si>
    <t>3</t>
  </si>
  <si>
    <t xml:space="preserve">Развитие туризма в Терском районе </t>
  </si>
  <si>
    <t>Совершенствование информационного и методического обеспечения туристской отрасли</t>
  </si>
  <si>
    <t xml:space="preserve">Содействие формированию и продвижению муниципального туристского продукта </t>
  </si>
  <si>
    <t xml:space="preserve">Развитие физической культуры и спорта в Терском районе  </t>
  </si>
  <si>
    <t>Организация и проведение районных и областных соревнований, участие команд в спортивных соревнованиях различного уровня</t>
  </si>
  <si>
    <t xml:space="preserve"> Развитие инфраструктуры для занятия спортом</t>
  </si>
  <si>
    <t>S0950</t>
  </si>
  <si>
    <t>Софинансирование субсидии на реализацию инициативных проектов в муниципальных образованиях Мурманской области</t>
  </si>
  <si>
    <t>Обеспечение муниципальных функций для развития сферы физической культуры и спорта в Терском районе</t>
  </si>
  <si>
    <t>00050</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</si>
  <si>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</si>
  <si>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13060</t>
  </si>
  <si>
    <t>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</si>
  <si>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28990</t>
  </si>
  <si>
    <t>Мероприятия, связанные с повышением эффективности расходов местного бюджета</t>
  </si>
  <si>
    <t>71100</t>
  </si>
  <si>
    <t>Субсидия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</si>
  <si>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S1100</t>
  </si>
  <si>
    <t>Софинансирование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</si>
  <si>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 xml:space="preserve">Развитие образования </t>
  </si>
  <si>
    <t xml:space="preserve">Развитие образования в Терском районе </t>
  </si>
  <si>
    <t>Ю0</t>
  </si>
  <si>
    <t>Национальный проект "Молодежь и дети"</t>
  </si>
  <si>
    <t>Ю6</t>
  </si>
  <si>
    <t>Федеральный проект "Педагоги и наставники"</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</si>
  <si>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</si>
  <si>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</si>
  <si>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</si>
  <si>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А0500</t>
  </si>
  <si>
    <t>А3030</t>
  </si>
  <si>
    <t>E2</t>
  </si>
  <si>
    <t>Региональный проект "Успех каждого ребенка"</t>
  </si>
  <si>
    <t>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</si>
  <si>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Модернизация образования Терского района</t>
  </si>
  <si>
    <t>73170</t>
  </si>
  <si>
    <t>Субсидии на реализацию мероприятий по замене окон в муниципальных организациях</t>
  </si>
  <si>
    <t>S3170</t>
  </si>
  <si>
    <t>Софинансирование субсидии на реализацию мероприятий по замене окон в муниципальных организациях</t>
  </si>
  <si>
    <t>71330</t>
  </si>
  <si>
    <t>Субсидии бюджетам муниципальных образований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</si>
  <si>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S1330</t>
  </si>
  <si>
    <t>Софинансирование субсидии бюджетам муниципальных образований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</si>
  <si>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 xml:space="preserve"> Качественное и доступное дошкольное образование</t>
  </si>
  <si>
    <t>Качественное и доступное общее и дополнительное образование</t>
  </si>
  <si>
    <t>Софинансирование cубсидии на  оплату труда и начисления на выплаты по оплате труда работникам муниципальных учреждений</t>
  </si>
  <si>
    <t>77080</t>
  </si>
  <si>
    <t>Иные межбюджетные трансферты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образования, в том числе адаптированные основные общеобразовательные программы, за руководство школьными спортивными клубами</t>
  </si>
  <si>
    <t>77530</t>
  </si>
  <si>
    <t>Иные межбюджетные трансферты из областного бюджета местным бюджетам на реализацию проектов в сфере школьного образовательного туризма для обучающихся 8 - 11 классов общеобразовательных организаций Мурманской области</t>
  </si>
  <si>
    <t>04</t>
  </si>
  <si>
    <t>Материально-техническое обеспечение образовательных учреждений</t>
  </si>
  <si>
    <t>70790</t>
  </si>
  <si>
    <t>Субсидии на обеспечение комплексной безопасности муниципальных образовательных организаций</t>
  </si>
  <si>
    <t>S0790</t>
  </si>
  <si>
    <t>Софинансирование за счет средств местного бюджета субсидии на обеспечение комплексной безопасности муниципальных образовательных организаций</t>
  </si>
  <si>
    <t>05</t>
  </si>
  <si>
    <t>Финансовое обеспечение образовательной деятельности</t>
  </si>
  <si>
    <t>20080</t>
  </si>
  <si>
    <t>Меры социальной поддержки педагогическим работникам</t>
  </si>
  <si>
    <t>71040</t>
  </si>
  <si>
    <t>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</si>
  <si>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S1040</t>
  </si>
  <si>
    <t>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местного бюджета</t>
  </si>
  <si>
    <t>71250</t>
  </si>
  <si>
    <t>Субсидия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областного бюджета)</t>
  </si>
  <si>
    <t>S1250</t>
  </si>
  <si>
    <t>Софинансирование 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местного бюджета)</t>
  </si>
  <si>
    <t>75310</t>
  </si>
  <si>
    <t>Реализация Закона Мурманской области "О единой субвенции местным бюджетам на финансовое обеспечение образовательной деятельности"</t>
  </si>
  <si>
    <t>75320</t>
  </si>
  <si>
    <t>Обеспечение бесплатным питанием отдельных категорий обучающихся</t>
  </si>
  <si>
    <t>75360</t>
  </si>
  <si>
    <t>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</si>
  <si>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75370</t>
  </si>
  <si>
    <t>Компенсация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</si>
  <si>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L3040</t>
  </si>
  <si>
    <t>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</si>
  <si>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S3040</t>
  </si>
  <si>
    <t>Софинансирование субсидии на организацию бесплатного горячего питания обучающихся, получающих начальное общее образование в муниципальных организациях (доплата до регионального размера расходов)</t>
  </si>
  <si>
    <t>А3040</t>
  </si>
  <si>
    <t>Субсидии бюджетам муниципальных образований на организацию бесплатного горячего питания обучающихся, получающих начальное общее образование в муниципальных организациях (доплата до регионального размера расходов)</t>
  </si>
  <si>
    <t>06</t>
  </si>
  <si>
    <t>Обеспечение персонифицированного финансирования дополнительного образования детей</t>
  </si>
  <si>
    <t>29996</t>
  </si>
  <si>
    <t>Реализация дополнительных общеразвивающих программ для детей , в соответствии с социальным сертификатом на получение муниципальной услуги в социальной сфере</t>
  </si>
  <si>
    <t>07</t>
  </si>
  <si>
    <t>Гражданско-патриотическое воспитание</t>
  </si>
  <si>
    <t xml:space="preserve">Организация отдыха, оздоровления и занятости детей и молодежи Терского района  </t>
  </si>
  <si>
    <t xml:space="preserve"> Организация отдыха и оздоровления детей</t>
  </si>
  <si>
    <t>71070</t>
  </si>
  <si>
    <t>Организация отдыха детей  Мурманской области в муниципальных образовательных организациях</t>
  </si>
  <si>
    <t>S1070</t>
  </si>
  <si>
    <t>Организация отдыха детей  Мурманской области в муниципальных образовательных организациях за счет средств местного бюджета</t>
  </si>
  <si>
    <t>Организация и проведение мероприятий по временному трудоустройству несовершеннолетних граждан</t>
  </si>
  <si>
    <t xml:space="preserve">Обеспечение безопасности проживания и охрана окружающей среды </t>
  </si>
  <si>
    <t xml:space="preserve">Оптимизация управления отходами производства и потребления в Терском районе </t>
  </si>
  <si>
    <t>Создание и обеспечение функционирования системы обращения с отходами на территории Терского района</t>
  </si>
  <si>
    <t xml:space="preserve">Профилактика правонарушений  </t>
  </si>
  <si>
    <t>Проведение мероприятий, направленных на профилактику правонарушений</t>
  </si>
  <si>
    <t>Работа по профилактике</t>
  </si>
  <si>
    <t>Осуществление переданных государственных полномочий по осуществлению деятельности КДН и ЗП</t>
  </si>
  <si>
    <t>75560</t>
  </si>
  <si>
    <t>Реализация Закона Мурманской области "О комиссиях по делам несовершеннолетних и защите их прав в Мурманской области"</t>
  </si>
  <si>
    <t xml:space="preserve">Развитие культуры  </t>
  </si>
  <si>
    <t>Модернизация учреждений культуры, искусства, образования в сфере культуры и искусства и создание условий для расширения доступности услуг культуры</t>
  </si>
  <si>
    <t>Укрепление материально-технической базы учреждений культуры (библиотека)</t>
  </si>
  <si>
    <t>71060</t>
  </si>
  <si>
    <t>Субсидии бюджетам муниципальных районов на проведение ремонтных работ и укрепление материально-технической базы муниципальных учреждений культуры, образования в сфере культуры и искусства и архивов (в части муниципальных библиотек)</t>
  </si>
  <si>
    <t>S1060</t>
  </si>
  <si>
    <t>Софинансирование субсидии бюджетам муниципальных районов на проведение ремонтных работ и укрепление материально-технической базы муниципальных учреждений культуры, образования в сфере культуры и искусства и архивов</t>
  </si>
  <si>
    <t>Укрепление материально-технической базы Детской школы искусств</t>
  </si>
  <si>
    <t>Укрепление материально-технической базы учреждений культуры (музей)</t>
  </si>
  <si>
    <t xml:space="preserve">Сохранение и развитие культуры муниципального образования Терский район </t>
  </si>
  <si>
    <t xml:space="preserve">Организация библиотечного обслуживания населения, комплектование и обеспечение сохранности библиотечных фондов </t>
  </si>
  <si>
    <t>Предоставление дополнительного образования детям в сфере культуры и искусства</t>
  </si>
  <si>
    <t>Сохранение, популяризация и изучение историко-культурного наследия</t>
  </si>
  <si>
    <t>Увековечивание памяти погибших при защите Отечества</t>
  </si>
  <si>
    <t xml:space="preserve">Поддержка семьи и гражданской активности населения в Терском районе  </t>
  </si>
  <si>
    <t>Повышение качества жизни малообеспеченных граждан Терского района</t>
  </si>
  <si>
    <t>Реализация прав и интересов детей-сирот и детей, оставшихся без попечения родителей, лиц из числа детей-сирот и детей, оставшихся без попечения родителей</t>
  </si>
  <si>
    <t>75200</t>
  </si>
  <si>
    <t>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</si>
  <si>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75330</t>
  </si>
  <si>
    <t>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</si>
  <si>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75340</t>
  </si>
  <si>
    <t>Содержание ребенка в семье опекуна (попечителя) и приемной семье, а также вознаграждение, причитающееся приемному родителю</t>
  </si>
  <si>
    <t>75350</t>
  </si>
  <si>
    <t>Реализация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</si>
  <si>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Обеспечение социальных гарантий отдельным категориям граждан</t>
  </si>
  <si>
    <t>75100</t>
  </si>
  <si>
    <t>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</si>
  <si>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75230</t>
  </si>
  <si>
    <t>Субвенция на возмещение расходов по гарантированному перечню услуг по погребению</t>
  </si>
  <si>
    <t>75640</t>
  </si>
  <si>
    <t>Субвенции из областного бюджета местным бюджетам на предоставление отдельным категориям педагогических работников компенсации расходов на оплату жилых помещений</t>
  </si>
  <si>
    <t xml:space="preserve">Дети и молодёжь Терского района </t>
  </si>
  <si>
    <t xml:space="preserve"> Организация и проведение мероприятий для детей и молодежи, в том числе для детей - инвалидов</t>
  </si>
  <si>
    <t>Организация и проведение мероприятий патриотической и гражданской направленности</t>
  </si>
  <si>
    <t>Организация и проведение мероприятий на поморскую тематику</t>
  </si>
  <si>
    <t>Культурно-досуговые мероприятия для детей и молодежи</t>
  </si>
  <si>
    <t>Поощрение талантливых и одаренных детей</t>
  </si>
  <si>
    <t>Мероприятия, направленные на укрепление гражданского единства, межнационального согласия и этнокультурное развитие народов России на территории Мурманской области</t>
  </si>
  <si>
    <t>S3140</t>
  </si>
  <si>
    <t>Софинансирование субсидии местным бюджетам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</si>
  <si>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Поддержка социально-ориентированных некоммерческих организаций в Терском районе</t>
  </si>
  <si>
    <t>Предоставление информационно-методической и иной поддержки СО НКО и общественных объединений</t>
  </si>
  <si>
    <t>Предоставление финансовой поддержки СО НКО и общественных объединений</t>
  </si>
  <si>
    <t xml:space="preserve">Развитие муниципального управления и гражданского общества  </t>
  </si>
  <si>
    <t xml:space="preserve">Регулирование  земельных  отношений  на  территории  муниципального образования Терский район </t>
  </si>
  <si>
    <t>Планировка территорий, формирование (образование) земельных участков, обеспечение их объектами коммунальной и дорожной инфраструктуры, в том числе для предоставления их на безвозмездной основе многодетным семьям</t>
  </si>
  <si>
    <t>Проведение кадастровых работ по постановке границ населенных пунктов МО СП Варзуга на государственный кадастровый учет</t>
  </si>
  <si>
    <t>Разработка документов градостроительной деятельности</t>
  </si>
  <si>
    <t>Формирование земельных участков под памятниками ВОВ</t>
  </si>
  <si>
    <t xml:space="preserve">Создание условий для  эффективного  использования   муниципального  имущества муниципального образования Терский район </t>
  </si>
  <si>
    <t>Проведение оценки рыночной стоимости объектов муниципального имущества</t>
  </si>
  <si>
    <t>Изготовление технической документации на объекты муниципальной недвижимости</t>
  </si>
  <si>
    <t>Проведение аудита муниципальных унитарных предприятий</t>
  </si>
  <si>
    <t>Содержание муниципального специализированного жилого фонда</t>
  </si>
  <si>
    <t>Субсидии бюджетам муниципальных районов на софинансирование расходных обязательств муниципальных образований на оплату взносов на капитальный ремонт за муниципальный жилой фонд</t>
  </si>
  <si>
    <t>S0850</t>
  </si>
  <si>
    <t>Софинансирование субсидии бюджетам муниципальных районов на софинансирование расходных обязательств муниципальных образований на оплату взносов на капитальный ремонт за муниципальный жилой фонд</t>
  </si>
  <si>
    <t>Организация ритуальных услуг и содержание мест захоронения</t>
  </si>
  <si>
    <t>Ремонт муниципальной собственности</t>
  </si>
  <si>
    <t>Энергосбережение и повышение энергоэффективности в муниципальном образовании Терский район Мурманской области</t>
  </si>
  <si>
    <t>Стимулирование энергосбережения и повышение энергоэффективности в муниципальном образовании</t>
  </si>
  <si>
    <t>70720</t>
  </si>
  <si>
    <t>Обеспечение нефтепродуктами и топливом удаленных населенных пунктов с ограниченным сроком завоза грузов</t>
  </si>
  <si>
    <t>S0720</t>
  </si>
  <si>
    <t>Обеспечение нефтепродуктами и топливом удаленных населенных пунктов с ограниченным сроком завоза грузов за счет средств местного бюджета</t>
  </si>
  <si>
    <t xml:space="preserve">Развитие топливно-энергетического комплекса </t>
  </si>
  <si>
    <t>70760</t>
  </si>
  <si>
    <t>Субсидии бюджетам муниципальных образований на подготовку к отопительному периоду</t>
  </si>
  <si>
    <t>S0760</t>
  </si>
  <si>
    <t>Софинансирование субсидии бюджетам муниципальных образований на подготовку к отопительному периоду</t>
  </si>
  <si>
    <t>Создание условий для повышения энергоэффективности объектов муниципальной собственности Терского района</t>
  </si>
  <si>
    <t xml:space="preserve">Формирование квалифицированного кадрового состава муниципальной службы на территории муниципального образования Терский район </t>
  </si>
  <si>
    <t>Организация профессиональной переподготовки муниципальных служащих, их участие в обучающих семинарах и обучение на курсах повышения квалификации</t>
  </si>
  <si>
    <t xml:space="preserve">Развитие информационного общества, создание системы «Электронный муниципалитет»  в муниципальном образовании Терский район </t>
  </si>
  <si>
    <t xml:space="preserve">Сопровождение и модернизация аппаратного и программного обеспечения информационно-вычислительной сети </t>
  </si>
  <si>
    <t>20070</t>
  </si>
  <si>
    <t>Создание, развитие и сопровождение информационных систем</t>
  </si>
  <si>
    <t>70570</t>
  </si>
  <si>
    <t>Субсидия из областного бюджета бюджетам муниципальных образований на техническое сопровождение программного обеспечения "Система автоматизированного рабочего места муниципального образования"</t>
  </si>
  <si>
    <t>S0570</t>
  </si>
  <si>
    <t>Софинансирование субсидии из областного бюджета бюджетам муниципальных образований на техническое сопровождение программного обеспечения "Система автоматизированного рабочего места муниципального образования"</t>
  </si>
  <si>
    <t xml:space="preserve">Обеспечение комплексной защиты информации в информационно-вычислительной сети </t>
  </si>
  <si>
    <t xml:space="preserve">Информирование населения о деятельности органов местного самоуправления муниципального образования Терский район </t>
  </si>
  <si>
    <t>Предоставление печатной площади в газете "Терский берег" на опубликование нормативных правовых актов органов местного самоуправления муниципального образования Терский район</t>
  </si>
  <si>
    <t xml:space="preserve">Субсидия на софинансирование расходов, направляемых на оплату труда и начисления на выплаты по оплате труда работникам муниципальных учреждений </t>
  </si>
  <si>
    <t xml:space="preserve">Софинансирование расходов, направляемых на оплату труда и начисления на выплаты по оплате труда работникам муниципальных учреждений </t>
  </si>
  <si>
    <t xml:space="preserve">Обслуживание деятельности органов местного самоуправления и муниципальных учреждений Терского района </t>
  </si>
  <si>
    <t xml:space="preserve"> Обеспечение ведения бюджетного, налогового и статистического учета органов местного самоуправления и муниципальных учреждений Терского района</t>
  </si>
  <si>
    <t>Обеспечение исполнения функций в рамках полномочий органов местного самоуправления Терского района</t>
  </si>
  <si>
    <t>04010</t>
  </si>
  <si>
    <t>Расходы на выплаты по оплате труда главы местной администрации</t>
  </si>
  <si>
    <t>06010</t>
  </si>
  <si>
    <t>Расходы на выплаты по оплате труда работников органов местного самоуправления</t>
  </si>
  <si>
    <t>06030</t>
  </si>
  <si>
    <t>Расходы на обеспечение функций органов местного самоуправления</t>
  </si>
  <si>
    <t>07400</t>
  </si>
  <si>
    <t>Расходы на компенсационные выплаты, производимые уволенным муниципальным служащим, замещавшим должности муниципальной службы, учрежденные для непосредственного обеспечения исполнения полномочий лица, замещающего муниципальную должность, в связи с истечением срока полномочий указанного лица</t>
  </si>
  <si>
    <t>08210</t>
  </si>
  <si>
    <t>Расходы на единовременное поощрение за многолетнюю безупречную муниципальную службу, выплачиваемое муниципальным служащим</t>
  </si>
  <si>
    <t>08300</t>
  </si>
  <si>
    <t>Расходы на выплаты муниципальным служащим, а также работникам, не отнесенным к должностям муниципальной службы, денежной компенсации за все неиспользованные отпуска при прекращении или расторжении служебного контракта (трудового договора), освобождении от замещаемой должности и увольнении</t>
  </si>
  <si>
    <t>13020</t>
  </si>
  <si>
    <t>Доплаты к пенсиям государственных служащих субъектов Российской Федерации и муниципальных служащих</t>
  </si>
  <si>
    <t>Осуществление ОМСУ муниципального образования Терский район отдельных государственных полномочий</t>
  </si>
  <si>
    <t>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</si>
  <si>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</si>
  <si>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59300</t>
  </si>
  <si>
    <t>Осуществление переданных полномочий Российской Федерации на государственную регистрацию актов гражданского состояния</t>
  </si>
  <si>
    <t>75210</t>
  </si>
  <si>
    <t>Организация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</si>
  <si>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75520</t>
  </si>
  <si>
    <t>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</si>
  <si>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75530</t>
  </si>
  <si>
    <t>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</si>
  <si>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75540</t>
  </si>
  <si>
    <t>Субвенция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</si>
  <si>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75620</t>
  </si>
  <si>
    <t>Субвенция  осуществление государственных полномочий по предоставлению единовременной денежной выплаты многодетным семьям на улучшение жилищных условий</t>
  </si>
  <si>
    <t>Обеспечение технического обслуживания имущества муниципальных учреждений</t>
  </si>
  <si>
    <t>00051</t>
  </si>
  <si>
    <t>Расходы на обеспечение деятельности (оказание услуг) подведомственных учреждений (ОМСУ)</t>
  </si>
  <si>
    <t>7</t>
  </si>
  <si>
    <t xml:space="preserve">Создание условий для оказания медицинской помощи населению на территории Терского  района  </t>
  </si>
  <si>
    <t>Привлечение необходимых специалистов в медицинские учреждения Терского района</t>
  </si>
  <si>
    <t>Осуществление дополнительных мер социальной поддержки для привлеченных специалистов</t>
  </si>
  <si>
    <t>Организационные мероприятия связанные с привлечением специалистов</t>
  </si>
  <si>
    <t>Обеспечение возможности проезда отдельным категориям граждан</t>
  </si>
  <si>
    <t>Возмещение транспортных расходов по проезду в государственные областные медицинские организации Мурманской области</t>
  </si>
  <si>
    <t>8</t>
  </si>
  <si>
    <t xml:space="preserve">Совершенствование единой дежурно-диспетчерской службы
ЕДДС Терского района 
</t>
  </si>
  <si>
    <t>Обеспечение функционирования МКУ ЕДДС Терского района</t>
  </si>
  <si>
    <t>Создание системы обеспечения вызова экстренных оперативных служб по единому номеру "112" на базе МКУ ЕДДС Терского района</t>
  </si>
  <si>
    <t>Предотвращение ЧС на реке Варзуга в паводковый период</t>
  </si>
  <si>
    <t>Обеспечение функционирования МАСЦО в Терском районе</t>
  </si>
  <si>
    <t>Обеспечение безопасности людей на водных объектах</t>
  </si>
  <si>
    <t>Поддержка деятельности местной общественной организации Добровольная пожарная охрана Терского района Мурманской области</t>
  </si>
  <si>
    <t>9</t>
  </si>
  <si>
    <t xml:space="preserve">Управление муниципальными финансами, создание условий для эффективного, устойчивого управления муниципальными финансами муниципального образования Терский район  </t>
  </si>
  <si>
    <t xml:space="preserve">Совершенствование финансовой и бюджетной политики  </t>
  </si>
  <si>
    <t>010</t>
  </si>
  <si>
    <t>Финансовый отдел администрации Терского района</t>
  </si>
  <si>
    <t>Своевременное и полное погашение долговых обязательств и их обслуживание</t>
  </si>
  <si>
    <t>20020</t>
  </si>
  <si>
    <t xml:space="preserve">Процентные платежи по муниципальному долгу </t>
  </si>
  <si>
    <t>Предоставление межбюджетных трансфертов бюджетам поселений</t>
  </si>
  <si>
    <t>20091</t>
  </si>
  <si>
    <t>Иные межбюджетные трансферты на осуществление части полномочий по решению вопросов местного значения поселениями</t>
  </si>
  <si>
    <t>70530</t>
  </si>
  <si>
    <t>Субсидии на формирование районных фондов финансовой поддержки поселений</t>
  </si>
  <si>
    <t>S0530</t>
  </si>
  <si>
    <t>Софинансирование субсидии на формирование районных фондов финансовой поддержки поселений (за счет средств местного бюджета)</t>
  </si>
  <si>
    <t>75010</t>
  </si>
  <si>
    <t>Субвенции бюджетам муниципальных районов на исполнение полномочий по расчету и предоставлению дотаций поселениям</t>
  </si>
  <si>
    <t xml:space="preserve">Повышение эффективности бюджетных расходов муниципального образования Терский район  </t>
  </si>
  <si>
    <t>Техническое и информационное обеспечение финансового органа</t>
  </si>
  <si>
    <t>10</t>
  </si>
  <si>
    <t>Организация транспортного обслуживания населения на территории Терского района Мурманской области</t>
  </si>
  <si>
    <t>Транспортное обеспечение жителей труднодоступных населенных пунктов Терского района Мурманской области</t>
  </si>
  <si>
    <t>Организация перевозок в сельском поселении Варзуга воздушным транспортом на социально-значимых маршрутах</t>
  </si>
  <si>
    <t>70910</t>
  </si>
  <si>
    <t>Субсидия на обеспечение авиационного обслуживания жителей отдаленных поселений</t>
  </si>
  <si>
    <t>S0910</t>
  </si>
  <si>
    <t>Софинансирование субсидии из областного бюджета бюджетам муниципальных образований на обеспечение авиационного обслуживания жителей отдаленных поселений</t>
  </si>
  <si>
    <t>Организация перевозок в сельском поселении Варзуга автомобильным транспортом на социально-значимых маршрутах</t>
  </si>
  <si>
    <t>Организация перевозок в сельском поселении Варзуга водным транспортом на социально-значимых маршрутах</t>
  </si>
  <si>
    <t>Организация доставки бытового газа для населения отдалённых сёл</t>
  </si>
  <si>
    <t>Дорожное хозяйство</t>
  </si>
  <si>
    <t>Содержание и ремонт автомобильных дорог</t>
  </si>
  <si>
    <t>9Д150</t>
  </si>
  <si>
    <t>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</si>
  <si>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SД150</t>
  </si>
  <si>
    <t>Софинансирование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</si>
  <si>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ВСЕГО по муниципальным программам</t>
  </si>
  <si>
    <t>11</t>
  </si>
  <si>
    <t>Непрограммная деятельность</t>
  </si>
  <si>
    <t>Непрограммная деятельность Совета депутатов Терского района</t>
  </si>
  <si>
    <t>005</t>
  </si>
  <si>
    <t xml:space="preserve"> Совет депутатов Терского района</t>
  </si>
  <si>
    <t>00</t>
  </si>
  <si>
    <t>03030</t>
  </si>
  <si>
    <t>Расходы на обеспечение функций депутатов представительного органа муниципального образования</t>
  </si>
  <si>
    <t>02010</t>
  </si>
  <si>
    <t>07200</t>
  </si>
  <si>
    <t>Расходы на компенсационные выплаты, производимые депутатам, выборным должностным лицам местного самоуправления, высвобождаемым в связи с выходом на трудовую пенсию, уволенным в связи с истечением срока полномочий</t>
  </si>
  <si>
    <t>01010</t>
  </si>
  <si>
    <t>Непрограммная деятельность Контрольно-счетной комиссии муниципального образования Терский район</t>
  </si>
  <si>
    <t>012</t>
  </si>
  <si>
    <t>МКУ Контрольно-счетная комиссия муниципального образования Терский район</t>
  </si>
  <si>
    <t>05010</t>
  </si>
  <si>
    <t>Расходы на выплаты по оплате труда руководителя контрольно-счетной комиссии</t>
  </si>
  <si>
    <t>05030</t>
  </si>
  <si>
    <t>Расходы на обеспечение функций руководителя контрольно-счетной комиссии</t>
  </si>
  <si>
    <t>Выполнение переданных полномочий по решению вопросов местного значения муниципального образования городское поселение Умба</t>
  </si>
  <si>
    <t>09030</t>
  </si>
  <si>
    <t>Расходы на обеспечение функций работников органов местного самоуправления, выполняющих переданные полномочия поселений</t>
  </si>
  <si>
    <t>Выполнение переданных полномочий по решению вопросов местного значения муниципального образования сельское поселение Варзуга</t>
  </si>
  <si>
    <t>Иная непрограммная деятельность</t>
  </si>
  <si>
    <t>20010</t>
  </si>
  <si>
    <t>Резервный фонд администрации Терского района</t>
  </si>
  <si>
    <t>20530</t>
  </si>
  <si>
    <t xml:space="preserve">Проведение выборов в представительные органы </t>
  </si>
  <si>
    <t>70950</t>
  </si>
  <si>
    <t>Субсидии на реализацию инициативных проектов в муниципальных образованиях Мурманской области</t>
  </si>
  <si>
    <t>S7530</t>
  </si>
  <si>
    <t>Софинансирование иного межбюджетного трансферта на реализацию проектов в сфере школьного образовательного туризма для обучающихся 8 - 11 классов общеобразовательных организаций Мурманской области</t>
  </si>
  <si>
    <t>Непрограммная деятельность - Председатель Совета депутатов Терского района</t>
  </si>
  <si>
    <t>Расходы на выплаты по оплате труда председателя Совета депутатов Терского района</t>
  </si>
  <si>
    <t>Непрограммная деятельность - Глава Терского района</t>
  </si>
  <si>
    <t>Расходы на выплаты по оплате труда Главы Терского района</t>
  </si>
  <si>
    <t xml:space="preserve"> МУ Администрация Терского района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</si>
</sst>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Calibri"/>
      <scheme val="minor"/>
    </font>
    <font>
      <sz val="10"/>
      <name val="Arial Cyr"/>
    </font>
    <font>
      <u/>
      <sz val="11"/>
      <color theme="11"/>
      <name val="Calibri"/>
    </font>
    <font>
      <sz val="11"/>
      <name val="Times New Roman"/>
    </font>
    <font>
      <i/>
      <sz val="11"/>
      <name val="Times New Roman"/>
    </font>
    <font>
      <sz val="10"/>
      <name val="Times New Roman"/>
    </font>
    <font>
      <b/>
      <sz val="12"/>
      <name val="Times New Roman"/>
    </font>
    <font>
      <i/>
      <sz val="10"/>
      <name val="Times New Roman"/>
    </font>
    <font>
      <b/>
      <sz val="10"/>
      <name val="Times New Roman"/>
    </font>
    <font>
      <b/>
      <i/>
      <sz val="10"/>
      <name val="Times New Roman"/>
    </font>
    <font>
      <b/>
      <sz val="10"/>
      <color theme="1"/>
      <name val="Times New Roman"/>
    </font>
    <font>
      <b/>
      <i/>
      <sz val="10"/>
      <color theme="1"/>
      <name val="Times New Roman"/>
    </font>
    <font>
      <sz val="10"/>
      <color theme="1"/>
      <name val="Times New Roman"/>
    </font>
    <font>
      <i/>
      <sz val="10"/>
      <color theme="1"/>
      <name val="Times New Roman"/>
    </font>
    <font>
      <sz val="10"/>
      <name val="Times New Roman CYR"/>
    </font>
    <font>
      <b/>
      <sz val="10"/>
      <name val="Times New Roman Cyr"/>
    </font>
    <font>
      <sz val="10"/>
      <name val="Times New Roman"/>
      <family val="1"/>
      <charset val="204"/>
    </font>
    <font>
      <sz val="10"/>
      <color theme="1"/>
      <name val="Times New Roman"/>
      <family val="1"/>
      <charset val="204"/>
    </font>
  </fonts>
  <fills count="3">
    <fill>
      <patternFill patternType="none"/>
    </fill>
    <fill>
      <patternFill patternType="gray125"/>
    </fill>
    <fill>
      <patternFill patternType="solid">
        <fgColor theme="0"/>
        <bgColor theme="0"/>
      </patternFill>
    </fill>
  </fills>
  <borders count="14">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s>
  <cellStyleXfs count="3">
    <xf numFmtId="0" fontId="0" fillId="0" borderId="0"/>
    <xf numFmtId="0" fontId="1" fillId="0" borderId="0"/>
    <xf numFmtId="0" fontId="2" fillId="0" borderId="0">
      <alignment vertical="top"/>
    </xf>
  </cellStyleXfs>
  <cellXfs count="128">
    <xf numFmtId="0" fontId="0" fillId="0" borderId="0" xfId="0"/>
    <xf numFmtId="0" fontId="0" fillId="2" borderId="0" xfId="0" applyFill="1"/>
    <xf numFmtId="49" fontId="3" fillId="2" borderId="0" xfId="0" applyNumberFormat="1" applyFont="1" applyFill="1" applyAlignment="1">
      <alignment horizontal="center"/>
    </xf>
    <xf numFmtId="0" fontId="3" fillId="2" borderId="0" xfId="0" applyFont="1" applyFill="1" applyAlignment="1">
      <alignment horizontal="center"/>
    </xf>
    <xf numFmtId="49" fontId="4" fillId="2" borderId="0" xfId="0" applyNumberFormat="1" applyFont="1" applyFill="1" applyAlignment="1">
      <alignment horizontal="center"/>
    </xf>
    <xf numFmtId="0" fontId="3" fillId="2" borderId="0" xfId="0" applyFont="1" applyFill="1"/>
    <xf numFmtId="164" fontId="3" fillId="2" borderId="0" xfId="0" applyNumberFormat="1" applyFont="1" applyFill="1"/>
    <xf numFmtId="0" fontId="5" fillId="2" borderId="0" xfId="0" applyFont="1" applyFill="1" applyAlignment="1">
      <alignment horizontal="right"/>
    </xf>
    <xf numFmtId="0" fontId="5" fillId="2" borderId="2" xfId="0" applyFont="1" applyFill="1" applyBorder="1" applyAlignment="1">
      <alignment horizontal="center" wrapText="1"/>
    </xf>
    <xf numFmtId="49" fontId="7" fillId="2" borderId="2" xfId="0" applyNumberFormat="1" applyFont="1" applyFill="1" applyBorder="1" applyAlignment="1">
      <alignment horizontal="center"/>
    </xf>
    <xf numFmtId="0" fontId="8" fillId="2" borderId="3" xfId="0" applyFont="1" applyFill="1" applyBorder="1" applyAlignment="1">
      <alignment horizontal="center"/>
    </xf>
    <xf numFmtId="49" fontId="9" fillId="2" borderId="3" xfId="0" applyNumberFormat="1" applyFont="1" applyFill="1" applyBorder="1" applyAlignment="1">
      <alignment horizontal="left"/>
    </xf>
    <xf numFmtId="0" fontId="8" fillId="2" borderId="5" xfId="0" applyFont="1" applyFill="1" applyBorder="1" applyAlignment="1">
      <alignment wrapText="1"/>
    </xf>
    <xf numFmtId="4" fontId="8" fillId="2" borderId="3" xfId="0" applyNumberFormat="1" applyFont="1" applyFill="1" applyBorder="1"/>
    <xf numFmtId="49" fontId="10" fillId="2" borderId="3" xfId="0" applyNumberFormat="1" applyFont="1" applyFill="1" applyBorder="1" applyAlignment="1">
      <alignment horizontal="center" wrapText="1"/>
    </xf>
    <xf numFmtId="49" fontId="11" fillId="2" borderId="3" xfId="0" applyNumberFormat="1" applyFont="1" applyFill="1" applyBorder="1" applyAlignment="1">
      <alignment horizontal="left" wrapText="1"/>
    </xf>
    <xf numFmtId="0" fontId="10" fillId="2" borderId="7" xfId="0" applyFont="1" applyFill="1" applyBorder="1" applyAlignment="1">
      <alignment horizontal="left" vertical="center" wrapText="1"/>
    </xf>
    <xf numFmtId="0" fontId="5" fillId="2" borderId="3" xfId="0" applyFont="1" applyFill="1" applyBorder="1" applyAlignment="1">
      <alignment horizontal="center"/>
    </xf>
    <xf numFmtId="49" fontId="12" fillId="2" borderId="3" xfId="0" applyNumberFormat="1" applyFont="1" applyFill="1" applyBorder="1" applyAlignment="1">
      <alignment horizontal="center" wrapText="1"/>
    </xf>
    <xf numFmtId="49" fontId="13" fillId="2" borderId="3" xfId="0" applyNumberFormat="1" applyFont="1" applyFill="1" applyBorder="1" applyAlignment="1">
      <alignment horizontal="left" wrapText="1"/>
    </xf>
    <xf numFmtId="0" fontId="7" fillId="2" borderId="8" xfId="0" applyFont="1" applyFill="1" applyBorder="1" applyAlignment="1">
      <alignment wrapText="1"/>
    </xf>
    <xf numFmtId="4" fontId="5" fillId="2" borderId="3" xfId="0" applyNumberFormat="1" applyFont="1" applyFill="1" applyBorder="1"/>
    <xf numFmtId="0" fontId="5" fillId="2" borderId="3" xfId="0" applyFont="1" applyFill="1" applyBorder="1" applyAlignment="1">
      <alignment wrapText="1"/>
    </xf>
    <xf numFmtId="49" fontId="5" fillId="2" borderId="3" xfId="0" applyNumberFormat="1" applyFont="1" applyFill="1" applyBorder="1" applyAlignment="1">
      <alignment horizontal="center"/>
    </xf>
    <xf numFmtId="0" fontId="12" fillId="2" borderId="3" xfId="0" applyFont="1" applyFill="1" applyBorder="1" applyAlignment="1">
      <alignment horizontal="left" wrapText="1"/>
    </xf>
    <xf numFmtId="0" fontId="5" fillId="2" borderId="3" xfId="0" applyFont="1" applyFill="1" applyBorder="1" applyAlignment="1">
      <alignment horizontal="left" vertical="center" wrapText="1"/>
    </xf>
    <xf numFmtId="0" fontId="5" fillId="2" borderId="3" xfId="0" applyFont="1" applyFill="1" applyBorder="1" applyAlignment="1">
      <alignment horizontal="left" wrapText="1"/>
    </xf>
    <xf numFmtId="0" fontId="14" fillId="2" borderId="3" xfId="0" applyFont="1" applyFill="1" applyBorder="1" applyAlignment="1">
      <alignment horizontal="left" vertical="center" wrapText="1"/>
    </xf>
    <xf numFmtId="49" fontId="7" fillId="2" borderId="4" xfId="0" applyNumberFormat="1" applyFont="1" applyFill="1" applyBorder="1" applyAlignment="1">
      <alignment horizontal="center"/>
    </xf>
    <xf numFmtId="0" fontId="14" fillId="2" borderId="3" xfId="0" applyFont="1" applyFill="1" applyBorder="1" applyAlignment="1">
      <alignment horizontal="left" wrapText="1"/>
    </xf>
    <xf numFmtId="0" fontId="7" fillId="2" borderId="0" xfId="0" applyFont="1" applyFill="1"/>
    <xf numFmtId="49" fontId="7" fillId="2" borderId="3" xfId="0" applyNumberFormat="1" applyFont="1" applyFill="1" applyBorder="1" applyAlignment="1">
      <alignment horizontal="left"/>
    </xf>
    <xf numFmtId="4" fontId="7" fillId="2" borderId="3" xfId="0" applyNumberFormat="1" applyFont="1" applyFill="1" applyBorder="1"/>
    <xf numFmtId="49" fontId="7" fillId="2" borderId="4" xfId="0" applyNumberFormat="1" applyFont="1" applyFill="1" applyBorder="1" applyAlignment="1">
      <alignment horizontal="left"/>
    </xf>
    <xf numFmtId="0" fontId="12" fillId="2" borderId="3" xfId="0" applyFont="1" applyFill="1" applyBorder="1" applyAlignment="1">
      <alignment horizontal="left" vertical="center" wrapText="1"/>
    </xf>
    <xf numFmtId="0" fontId="8" fillId="2" borderId="4" xfId="0" applyFont="1" applyFill="1" applyBorder="1" applyAlignment="1">
      <alignment horizontal="center"/>
    </xf>
    <xf numFmtId="0" fontId="5" fillId="2" borderId="4" xfId="0" applyFont="1" applyFill="1" applyBorder="1" applyAlignment="1">
      <alignment horizontal="center"/>
    </xf>
    <xf numFmtId="0" fontId="8" fillId="2" borderId="9" xfId="0" applyFont="1" applyFill="1" applyBorder="1" applyAlignment="1">
      <alignment wrapText="1"/>
    </xf>
    <xf numFmtId="0" fontId="7" fillId="2" borderId="3" xfId="0" applyFont="1" applyFill="1" applyBorder="1" applyAlignment="1">
      <alignment horizontal="center"/>
    </xf>
    <xf numFmtId="49" fontId="7" fillId="2" borderId="3" xfId="0" applyNumberFormat="1" applyFont="1" applyFill="1" applyBorder="1" applyAlignment="1">
      <alignment horizontal="center"/>
    </xf>
    <xf numFmtId="0" fontId="7" fillId="2" borderId="10" xfId="0" applyFont="1" applyFill="1" applyBorder="1" applyAlignment="1">
      <alignment wrapText="1"/>
    </xf>
    <xf numFmtId="49" fontId="12" fillId="2" borderId="3" xfId="0" applyNumberFormat="1" applyFont="1" applyFill="1" applyBorder="1" applyAlignment="1">
      <alignment horizontal="left" wrapText="1"/>
    </xf>
    <xf numFmtId="49" fontId="7" fillId="2" borderId="7" xfId="0" applyNumberFormat="1" applyFont="1" applyFill="1" applyBorder="1" applyAlignment="1">
      <alignment horizontal="center"/>
    </xf>
    <xf numFmtId="0" fontId="5" fillId="2" borderId="3" xfId="0" applyFont="1" applyFill="1" applyBorder="1" applyAlignment="1" applyProtection="1">
      <alignment horizontal="left" vertical="center" wrapText="1"/>
    </xf>
    <xf numFmtId="0" fontId="5" fillId="2" borderId="0" xfId="0" applyFont="1" applyFill="1" applyAlignment="1" applyProtection="1">
      <alignment horizontal="left" vertical="center" wrapText="1"/>
    </xf>
    <xf numFmtId="0" fontId="5" fillId="2" borderId="3" xfId="0" applyFont="1" applyFill="1" applyBorder="1" applyAlignment="1" applyProtection="1">
      <alignment horizontal="left" wrapText="1"/>
    </xf>
    <xf numFmtId="0" fontId="5" fillId="2" borderId="10" xfId="0" applyFont="1" applyFill="1" applyBorder="1" applyAlignment="1" applyProtection="1">
      <alignment horizontal="left" wrapText="1"/>
    </xf>
    <xf numFmtId="0" fontId="8" fillId="2" borderId="2" xfId="0" applyFont="1" applyFill="1" applyBorder="1" applyAlignment="1">
      <alignment horizontal="center"/>
    </xf>
    <xf numFmtId="0" fontId="5" fillId="2" borderId="7" xfId="0" applyFont="1" applyFill="1" applyBorder="1" applyAlignment="1">
      <alignment horizontal="center"/>
    </xf>
    <xf numFmtId="0" fontId="8" fillId="2" borderId="10" xfId="0" applyFont="1" applyFill="1" applyBorder="1" applyAlignment="1">
      <alignment horizontal="left" wrapText="1"/>
    </xf>
    <xf numFmtId="0" fontId="8" fillId="2" borderId="7" xfId="0" applyFont="1" applyFill="1" applyBorder="1" applyAlignment="1">
      <alignment horizontal="center"/>
    </xf>
    <xf numFmtId="49" fontId="9" fillId="2" borderId="7" xfId="0" applyNumberFormat="1" applyFont="1" applyFill="1" applyBorder="1" applyAlignment="1">
      <alignment horizontal="center"/>
    </xf>
    <xf numFmtId="0" fontId="5" fillId="2" borderId="2" xfId="0" applyFont="1" applyFill="1" applyBorder="1" applyAlignment="1">
      <alignment horizontal="center"/>
    </xf>
    <xf numFmtId="0" fontId="5" fillId="2" borderId="7" xfId="0" applyFont="1" applyFill="1" applyBorder="1" applyAlignment="1">
      <alignment horizontal="left"/>
    </xf>
    <xf numFmtId="0" fontId="5" fillId="2" borderId="10" xfId="0" applyFont="1" applyFill="1" applyBorder="1" applyAlignment="1">
      <alignment wrapText="1"/>
    </xf>
    <xf numFmtId="49" fontId="5" fillId="2" borderId="7" xfId="0" applyNumberFormat="1" applyFont="1" applyFill="1" applyBorder="1" applyAlignment="1">
      <alignment horizontal="center"/>
    </xf>
    <xf numFmtId="0" fontId="14" fillId="2" borderId="3" xfId="0" applyFont="1" applyFill="1" applyBorder="1" applyAlignment="1">
      <alignment wrapText="1"/>
    </xf>
    <xf numFmtId="0" fontId="14" fillId="2" borderId="3" xfId="0" applyFont="1" applyFill="1" applyBorder="1" applyAlignment="1">
      <alignment vertical="center" wrapText="1"/>
    </xf>
    <xf numFmtId="49" fontId="12" fillId="2" borderId="7" xfId="0" applyNumberFormat="1" applyFont="1" applyFill="1" applyBorder="1" applyAlignment="1">
      <alignment horizontal="left" wrapText="1"/>
    </xf>
    <xf numFmtId="0" fontId="10" fillId="2" borderId="3" xfId="0" applyFont="1" applyFill="1" applyBorder="1" applyAlignment="1">
      <alignment horizontal="left" vertical="center" wrapText="1"/>
    </xf>
    <xf numFmtId="0" fontId="5" fillId="2" borderId="0" xfId="0" applyFont="1" applyFill="1" applyAlignment="1">
      <alignment horizontal="left" vertical="center" wrapText="1"/>
    </xf>
    <xf numFmtId="0" fontId="8" fillId="2" borderId="10" xfId="0" applyFont="1" applyFill="1" applyBorder="1" applyAlignment="1">
      <alignment wrapText="1"/>
    </xf>
    <xf numFmtId="0" fontId="14" fillId="2" borderId="0" xfId="0" applyFont="1" applyFill="1" applyAlignment="1">
      <alignment horizontal="left" wrapText="1"/>
    </xf>
    <xf numFmtId="0" fontId="7" fillId="2" borderId="7" xfId="0" applyFont="1" applyFill="1" applyBorder="1" applyAlignment="1">
      <alignment horizontal="center"/>
    </xf>
    <xf numFmtId="0" fontId="7" fillId="2" borderId="2" xfId="0" applyFont="1" applyFill="1" applyBorder="1" applyAlignment="1">
      <alignment horizontal="center"/>
    </xf>
    <xf numFmtId="0" fontId="14" fillId="2" borderId="10" xfId="0" applyFont="1" applyFill="1" applyBorder="1" applyAlignment="1">
      <alignment horizontal="left" wrapText="1"/>
    </xf>
    <xf numFmtId="49" fontId="10" fillId="2" borderId="7" xfId="0" applyNumberFormat="1" applyFont="1" applyFill="1" applyBorder="1" applyAlignment="1">
      <alignment horizontal="left" wrapText="1"/>
    </xf>
    <xf numFmtId="49" fontId="8" fillId="2" borderId="7" xfId="0" applyNumberFormat="1" applyFont="1" applyFill="1" applyBorder="1" applyAlignment="1">
      <alignment horizontal="center"/>
    </xf>
    <xf numFmtId="0" fontId="15" fillId="2" borderId="10" xfId="0" applyFont="1" applyFill="1" applyBorder="1" applyAlignment="1">
      <alignment horizontal="left" wrapText="1"/>
    </xf>
    <xf numFmtId="0" fontId="5" fillId="2" borderId="3" xfId="0" applyFont="1" applyFill="1" applyBorder="1" applyAlignment="1">
      <alignment horizontal="center" wrapText="1"/>
    </xf>
    <xf numFmtId="0" fontId="5" fillId="2" borderId="11" xfId="0" applyFont="1" applyFill="1" applyBorder="1" applyAlignment="1">
      <alignment horizontal="center"/>
    </xf>
    <xf numFmtId="4" fontId="5" fillId="2" borderId="4" xfId="0" applyNumberFormat="1" applyFont="1" applyFill="1" applyBorder="1"/>
    <xf numFmtId="49" fontId="5" fillId="2" borderId="3" xfId="0" applyNumberFormat="1" applyFont="1" applyFill="1" applyBorder="1" applyAlignment="1">
      <alignment horizontal="left" wrapText="1"/>
    </xf>
    <xf numFmtId="4" fontId="8" fillId="2" borderId="4" xfId="0" applyNumberFormat="1" applyFont="1" applyFill="1" applyBorder="1"/>
    <xf numFmtId="0" fontId="12" fillId="2" borderId="3" xfId="0" applyFont="1" applyFill="1" applyBorder="1" applyAlignment="1">
      <alignment horizontal="left" vertical="top" wrapText="1"/>
    </xf>
    <xf numFmtId="0" fontId="8" fillId="2" borderId="10" xfId="0" applyFont="1" applyFill="1" applyBorder="1" applyAlignment="1">
      <alignment vertical="center" wrapText="1"/>
    </xf>
    <xf numFmtId="0" fontId="10" fillId="2" borderId="3" xfId="0" applyFont="1" applyFill="1" applyBorder="1" applyAlignment="1">
      <alignment horizontal="left" vertical="top" wrapText="1"/>
    </xf>
    <xf numFmtId="0" fontId="12" fillId="2" borderId="10" xfId="0" applyFont="1" applyFill="1" applyBorder="1" applyAlignment="1">
      <alignment horizontal="left" wrapText="1"/>
    </xf>
    <xf numFmtId="49" fontId="9" fillId="2" borderId="3" xfId="0" applyNumberFormat="1" applyFont="1" applyFill="1" applyBorder="1" applyAlignment="1">
      <alignment horizontal="center"/>
    </xf>
    <xf numFmtId="49" fontId="14" fillId="2" borderId="3" xfId="0" applyNumberFormat="1" applyFont="1" applyFill="1" applyBorder="1" applyAlignment="1">
      <alignment horizontal="center"/>
    </xf>
    <xf numFmtId="49" fontId="7" fillId="2" borderId="8" xfId="0" applyNumberFormat="1" applyFont="1" applyFill="1" applyBorder="1" applyAlignment="1">
      <alignment horizontal="center"/>
    </xf>
    <xf numFmtId="0" fontId="5" fillId="2" borderId="8" xfId="0" applyFont="1" applyFill="1" applyBorder="1" applyAlignment="1">
      <alignment horizontal="center"/>
    </xf>
    <xf numFmtId="49" fontId="5" fillId="2" borderId="8" xfId="0" applyNumberFormat="1" applyFont="1" applyFill="1" applyBorder="1" applyAlignment="1">
      <alignment horizontal="center"/>
    </xf>
    <xf numFmtId="0" fontId="14" fillId="2" borderId="7" xfId="0" applyFont="1" applyFill="1" applyBorder="1" applyAlignment="1">
      <alignment horizontal="left" wrapText="1"/>
    </xf>
    <xf numFmtId="0" fontId="8" fillId="2" borderId="0" xfId="0" applyFont="1" applyFill="1" applyAlignment="1">
      <alignment wrapText="1"/>
    </xf>
    <xf numFmtId="49" fontId="10" fillId="2" borderId="3" xfId="0" applyNumberFormat="1" applyFont="1" applyFill="1" applyBorder="1" applyAlignment="1">
      <alignment horizontal="center" vertical="center" wrapText="1"/>
    </xf>
    <xf numFmtId="0" fontId="10" fillId="2" borderId="8" xfId="0" applyFont="1" applyFill="1" applyBorder="1" applyAlignment="1">
      <alignment horizontal="left" vertical="center" wrapText="1"/>
    </xf>
    <xf numFmtId="49" fontId="12" fillId="2" borderId="3" xfId="0" applyNumberFormat="1" applyFont="1" applyFill="1" applyBorder="1" applyAlignment="1">
      <alignment horizontal="center" vertical="center" wrapText="1"/>
    </xf>
    <xf numFmtId="0" fontId="13" fillId="2" borderId="8"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12" fillId="2" borderId="8" xfId="0" applyFont="1" applyFill="1" applyBorder="1" applyAlignment="1">
      <alignment horizontal="left" wrapText="1"/>
    </xf>
    <xf numFmtId="0" fontId="10" fillId="2" borderId="8" xfId="0" applyFont="1" applyFill="1" applyBorder="1" applyAlignment="1">
      <alignment horizontal="left" wrapText="1"/>
    </xf>
    <xf numFmtId="0" fontId="14" fillId="2" borderId="8" xfId="0" applyFont="1" applyFill="1" applyBorder="1" applyAlignment="1">
      <alignment horizontal="left" wrapText="1"/>
    </xf>
    <xf numFmtId="49" fontId="8" fillId="2" borderId="3" xfId="0" applyNumberFormat="1" applyFont="1" applyFill="1" applyBorder="1" applyAlignment="1">
      <alignment horizontal="center"/>
    </xf>
    <xf numFmtId="164" fontId="8" fillId="2" borderId="3" xfId="0" applyNumberFormat="1" applyFont="1" applyFill="1" applyBorder="1"/>
    <xf numFmtId="164" fontId="5" fillId="2" borderId="3" xfId="0" applyNumberFormat="1" applyFont="1" applyFill="1" applyBorder="1"/>
    <xf numFmtId="0" fontId="5" fillId="2" borderId="3" xfId="2" applyFont="1" applyFill="1" applyBorder="1" applyAlignment="1">
      <alignment horizontal="left" wrapText="1"/>
    </xf>
    <xf numFmtId="0" fontId="5" fillId="2" borderId="0" xfId="2" applyFont="1" applyFill="1" applyAlignment="1">
      <alignment horizontal="left" wrapText="1"/>
    </xf>
    <xf numFmtId="0" fontId="15" fillId="2" borderId="3" xfId="0" applyFont="1" applyFill="1" applyBorder="1" applyAlignment="1">
      <alignment vertical="center" wrapText="1"/>
    </xf>
    <xf numFmtId="0" fontId="7" fillId="2" borderId="3" xfId="0" applyFont="1" applyFill="1" applyBorder="1" applyAlignment="1">
      <alignment wrapText="1"/>
    </xf>
    <xf numFmtId="49" fontId="4" fillId="2" borderId="3" xfId="0" applyNumberFormat="1" applyFont="1" applyFill="1" applyBorder="1" applyAlignment="1">
      <alignment horizontal="center"/>
    </xf>
    <xf numFmtId="0" fontId="3" fillId="2" borderId="0" xfId="0" applyFont="1" applyFill="1" applyAlignment="1">
      <alignment wrapText="1"/>
    </xf>
    <xf numFmtId="4" fontId="3" fillId="2" borderId="0" xfId="0" applyNumberFormat="1" applyFont="1" applyFill="1"/>
    <xf numFmtId="0" fontId="5" fillId="2" borderId="0" xfId="0" applyFont="1" applyFill="1" applyAlignment="1">
      <alignment wrapText="1"/>
    </xf>
    <xf numFmtId="0" fontId="10" fillId="2" borderId="3" xfId="0" applyFont="1" applyFill="1" applyBorder="1" applyAlignment="1">
      <alignment horizontal="left" wrapText="1"/>
    </xf>
    <xf numFmtId="49" fontId="16" fillId="2" borderId="3" xfId="0" applyNumberFormat="1" applyFont="1" applyFill="1" applyBorder="1" applyAlignment="1">
      <alignment horizontal="center"/>
    </xf>
    <xf numFmtId="0" fontId="17" fillId="2" borderId="3" xfId="0" applyFont="1" applyFill="1" applyBorder="1" applyAlignment="1">
      <alignment horizontal="left" wrapText="1"/>
    </xf>
    <xf numFmtId="49" fontId="3" fillId="2" borderId="0" xfId="0" applyNumberFormat="1" applyFont="1" applyFill="1" applyAlignment="1">
      <alignment horizontal="right"/>
    </xf>
    <xf numFmtId="0" fontId="16" fillId="2" borderId="3" xfId="0" applyFont="1" applyFill="1" applyBorder="1" applyAlignment="1" applyProtection="1">
      <alignment horizontal="left" wrapText="1"/>
    </xf>
    <xf numFmtId="0" fontId="8" fillId="2" borderId="10" xfId="0" applyFont="1" applyFill="1" applyBorder="1" applyAlignment="1">
      <alignment horizontal="left"/>
    </xf>
    <xf numFmtId="0" fontId="8" fillId="2" borderId="8" xfId="0" applyFont="1" applyFill="1" applyBorder="1" applyAlignment="1">
      <alignment horizontal="left"/>
    </xf>
    <xf numFmtId="0" fontId="8" fillId="2" borderId="7" xfId="0" applyFont="1" applyFill="1" applyBorder="1" applyAlignment="1">
      <alignment horizontal="left"/>
    </xf>
    <xf numFmtId="49" fontId="5" fillId="2" borderId="11" xfId="0" applyNumberFormat="1" applyFont="1" applyFill="1" applyBorder="1" applyAlignment="1">
      <alignment horizontal="center" vertical="top"/>
    </xf>
    <xf numFmtId="49" fontId="5" fillId="2" borderId="13" xfId="0" applyNumberFormat="1" applyFont="1" applyFill="1" applyBorder="1" applyAlignment="1">
      <alignment horizontal="center" vertical="top"/>
    </xf>
    <xf numFmtId="49" fontId="5" fillId="2" borderId="2" xfId="0" applyNumberFormat="1" applyFont="1" applyFill="1" applyBorder="1" applyAlignment="1">
      <alignment horizontal="center" vertical="top"/>
    </xf>
    <xf numFmtId="49" fontId="5" fillId="2" borderId="6" xfId="0" applyNumberFormat="1" applyFont="1" applyFill="1" applyBorder="1" applyAlignment="1">
      <alignment horizontal="center" vertical="top"/>
    </xf>
    <xf numFmtId="49" fontId="5" fillId="2" borderId="4" xfId="0" applyNumberFormat="1" applyFont="1" applyFill="1" applyBorder="1" applyAlignment="1">
      <alignment horizontal="center" vertical="top"/>
    </xf>
    <xf numFmtId="49" fontId="5" fillId="2" borderId="9" xfId="0" applyNumberFormat="1" applyFont="1" applyFill="1" applyBorder="1" applyAlignment="1">
      <alignment horizontal="center" vertical="top"/>
    </xf>
    <xf numFmtId="49" fontId="5" fillId="2" borderId="12" xfId="0" applyNumberFormat="1" applyFont="1" applyFill="1" applyBorder="1" applyAlignment="1">
      <alignment horizontal="center" vertical="top"/>
    </xf>
    <xf numFmtId="49" fontId="5" fillId="2" borderId="0" xfId="0" applyNumberFormat="1" applyFont="1" applyFill="1" applyAlignment="1">
      <alignment horizontal="right"/>
    </xf>
    <xf numFmtId="49" fontId="3" fillId="2" borderId="0" xfId="0" applyNumberFormat="1" applyFont="1" applyFill="1" applyAlignment="1">
      <alignment horizontal="right"/>
    </xf>
    <xf numFmtId="49" fontId="6" fillId="2" borderId="1" xfId="0" applyNumberFormat="1" applyFont="1" applyFill="1" applyBorder="1" applyAlignment="1">
      <alignment horizontal="center" wrapText="1"/>
    </xf>
    <xf numFmtId="49" fontId="3" fillId="2" borderId="2" xfId="0" applyNumberFormat="1" applyFont="1" applyFill="1" applyBorder="1" applyAlignment="1">
      <alignment horizontal="center" wrapText="1"/>
    </xf>
    <xf numFmtId="49" fontId="3" fillId="2" borderId="4" xfId="0" applyNumberFormat="1" applyFont="1" applyFill="1" applyBorder="1" applyAlignment="1">
      <alignment horizontal="center" wrapText="1"/>
    </xf>
    <xf numFmtId="0" fontId="3" fillId="2" borderId="3" xfId="0" applyFont="1" applyFill="1" applyBorder="1" applyAlignment="1">
      <alignment horizontal="center"/>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164" fontId="3" fillId="2" borderId="3" xfId="0" applyNumberFormat="1" applyFont="1" applyFill="1" applyBorder="1" applyAlignment="1">
      <alignment horizontal="center" vertical="center" wrapText="1"/>
    </xf>
  </cellXfs>
  <cellStyles count="3">
    <cellStyle name="Обычный" xfId="0" builtinId="0"/>
    <cellStyle name="Обычный 2" xfId="1" xr:uid="{00000000-0005-0000-0000-000001000000}"/>
    <cellStyle name="Открывавшаяся гиперссылка" xfId="2" builtin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eme Office">
  <a:themeElements>
    <a:clrScheme name="Standard">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Cambria"/>
        <a:ea typeface="Arial"/>
        <a:cs typeface="Arial"/>
      </a:majorFont>
      <a:minorFont>
        <a:latin typeface="Calibri"/>
        <a:ea typeface="Arial"/>
        <a:cs typeface="Arial"/>
      </a:minorFont>
    </a:fontScheme>
    <a:fmtScheme name="Standard">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W368"/>
  <sheetViews>
    <sheetView tabSelected="1" view="pageBreakPreview" topLeftCell="C330" zoomScaleSheetLayoutView="100" workbookViewId="0">
      <selection activeCell="G349" sqref="G349"/>
    </sheetView>
  </sheetViews>
  <sheetFormatPr defaultRowHeight="15" customHeight="1" x14ac:dyDescent="0.25"/>
  <cols>
    <col min="1" max="1" width="4.85546875" style="2" customWidth="1"/>
    <col min="2" max="2" width="5.85546875" style="3" customWidth="1"/>
    <col min="3" max="3" width="5.5703125" style="3" customWidth="1"/>
    <col min="4" max="4" width="7.7109375" style="3" customWidth="1"/>
    <col min="5" max="5" width="8" style="3" customWidth="1"/>
    <col min="6" max="6" width="5.5703125" style="4" customWidth="1"/>
    <col min="7" max="7" width="77.85546875" style="5" customWidth="1"/>
    <col min="8" max="8" width="17.5703125" style="6" customWidth="1"/>
    <col min="9" max="257" width="9.140625" style="5" customWidth="1"/>
    <col min="258" max="16384" width="9.140625" style="1"/>
  </cols>
  <sheetData>
    <row r="1" spans="1:8" x14ac:dyDescent="0.25">
      <c r="H1" s="7" t="s">
        <v>0</v>
      </c>
    </row>
    <row r="2" spans="1:8" x14ac:dyDescent="0.25">
      <c r="A2" s="119" t="s">
        <v>1</v>
      </c>
      <c r="B2" s="119"/>
      <c r="C2" s="119"/>
      <c r="D2" s="119"/>
      <c r="E2" s="119"/>
      <c r="F2" s="119"/>
      <c r="G2" s="119"/>
      <c r="H2" s="119"/>
    </row>
    <row r="3" spans="1:8" x14ac:dyDescent="0.25">
      <c r="A3" s="120" t="s">
        <v>2</v>
      </c>
      <c r="B3" s="120"/>
      <c r="C3" s="120"/>
      <c r="D3" s="120"/>
      <c r="E3" s="120"/>
      <c r="F3" s="120"/>
      <c r="G3" s="120"/>
      <c r="H3" s="120"/>
    </row>
    <row r="4" spans="1:8" x14ac:dyDescent="0.25">
      <c r="A4" s="107"/>
      <c r="B4" s="107"/>
      <c r="C4" s="107"/>
      <c r="D4" s="107"/>
      <c r="E4" s="107"/>
      <c r="F4" s="107"/>
      <c r="G4" s="107"/>
      <c r="H4" s="107"/>
    </row>
    <row r="5" spans="1:8" ht="39.75" customHeight="1" x14ac:dyDescent="0.25">
      <c r="A5" s="121" t="s">
        <v>3</v>
      </c>
      <c r="B5" s="121"/>
      <c r="C5" s="121"/>
      <c r="D5" s="121"/>
      <c r="E5" s="121"/>
      <c r="F5" s="121"/>
      <c r="G5" s="121"/>
      <c r="H5" s="121"/>
    </row>
    <row r="6" spans="1:8" s="3" customFormat="1" x14ac:dyDescent="0.25">
      <c r="A6" s="122" t="s">
        <v>4</v>
      </c>
      <c r="B6" s="124" t="s">
        <v>5</v>
      </c>
      <c r="C6" s="124"/>
      <c r="D6" s="124"/>
      <c r="E6" s="124"/>
      <c r="F6" s="124"/>
      <c r="G6" s="125" t="s">
        <v>6</v>
      </c>
      <c r="H6" s="127" t="s">
        <v>7</v>
      </c>
    </row>
    <row r="7" spans="1:8" s="3" customFormat="1" ht="57" customHeight="1" x14ac:dyDescent="0.25">
      <c r="A7" s="123"/>
      <c r="B7" s="8" t="s">
        <v>8</v>
      </c>
      <c r="C7" s="8" t="s">
        <v>9</v>
      </c>
      <c r="D7" s="8" t="s">
        <v>10</v>
      </c>
      <c r="E7" s="8" t="s">
        <v>11</v>
      </c>
      <c r="F7" s="9" t="s">
        <v>12</v>
      </c>
      <c r="G7" s="126"/>
      <c r="H7" s="127"/>
    </row>
    <row r="8" spans="1:8" x14ac:dyDescent="0.25">
      <c r="A8" s="114">
        <v>1</v>
      </c>
      <c r="B8" s="10">
        <v>70</v>
      </c>
      <c r="C8" s="10"/>
      <c r="D8" s="10"/>
      <c r="E8" s="10"/>
      <c r="F8" s="11"/>
      <c r="G8" s="12" t="s">
        <v>13</v>
      </c>
      <c r="H8" s="13">
        <f>H9+H19+H23</f>
        <v>696427</v>
      </c>
    </row>
    <row r="9" spans="1:8" ht="25.5" x14ac:dyDescent="0.25">
      <c r="A9" s="115"/>
      <c r="B9" s="10">
        <v>70</v>
      </c>
      <c r="C9" s="14" t="s">
        <v>14</v>
      </c>
      <c r="D9" s="14"/>
      <c r="E9" s="14"/>
      <c r="F9" s="15"/>
      <c r="G9" s="16" t="s">
        <v>15</v>
      </c>
      <c r="H9" s="13">
        <f>H10</f>
        <v>196427</v>
      </c>
    </row>
    <row r="10" spans="1:8" ht="16.5" customHeight="1" x14ac:dyDescent="0.25">
      <c r="A10" s="115"/>
      <c r="B10" s="17">
        <v>70</v>
      </c>
      <c r="C10" s="18" t="s">
        <v>14</v>
      </c>
      <c r="D10" s="18"/>
      <c r="E10" s="18"/>
      <c r="F10" s="19" t="s">
        <v>16</v>
      </c>
      <c r="G10" s="20" t="s">
        <v>17</v>
      </c>
      <c r="H10" s="21">
        <f>H11+H13+H17</f>
        <v>196427</v>
      </c>
    </row>
    <row r="11" spans="1:8" x14ac:dyDescent="0.25">
      <c r="A11" s="115"/>
      <c r="B11" s="17">
        <v>70</v>
      </c>
      <c r="C11" s="18" t="s">
        <v>14</v>
      </c>
      <c r="D11" s="18" t="s">
        <v>18</v>
      </c>
      <c r="E11" s="18"/>
      <c r="F11" s="19"/>
      <c r="G11" s="22" t="s">
        <v>19</v>
      </c>
      <c r="H11" s="21">
        <f>H12</f>
        <v>30000</v>
      </c>
    </row>
    <row r="12" spans="1:8" ht="16.5" customHeight="1" x14ac:dyDescent="0.25">
      <c r="A12" s="115"/>
      <c r="B12" s="17">
        <v>70</v>
      </c>
      <c r="C12" s="18" t="s">
        <v>14</v>
      </c>
      <c r="D12" s="18" t="s">
        <v>18</v>
      </c>
      <c r="E12" s="23" t="s">
        <v>20</v>
      </c>
      <c r="F12" s="19"/>
      <c r="G12" s="24" t="s">
        <v>21</v>
      </c>
      <c r="H12" s="21">
        <v>30000</v>
      </c>
    </row>
    <row r="13" spans="1:8" ht="15" customHeight="1" x14ac:dyDescent="0.25">
      <c r="A13" s="115"/>
      <c r="B13" s="17">
        <v>70</v>
      </c>
      <c r="C13" s="18" t="s">
        <v>14</v>
      </c>
      <c r="D13" s="18" t="s">
        <v>22</v>
      </c>
      <c r="E13" s="23"/>
      <c r="F13" s="19"/>
      <c r="G13" s="22" t="s">
        <v>23</v>
      </c>
      <c r="H13" s="21">
        <f>SUM(H14:H16)</f>
        <v>165000</v>
      </c>
    </row>
    <row r="14" spans="1:8" x14ac:dyDescent="0.25">
      <c r="A14" s="115"/>
      <c r="B14" s="17">
        <v>70</v>
      </c>
      <c r="C14" s="18" t="s">
        <v>14</v>
      </c>
      <c r="D14" s="18" t="s">
        <v>22</v>
      </c>
      <c r="E14" s="23" t="s">
        <v>20</v>
      </c>
      <c r="F14" s="19"/>
      <c r="G14" s="24" t="s">
        <v>21</v>
      </c>
      <c r="H14" s="21">
        <v>165000</v>
      </c>
    </row>
    <row r="15" spans="1:8" ht="25.5" hidden="1" x14ac:dyDescent="0.25">
      <c r="A15" s="115"/>
      <c r="B15" s="17">
        <v>70</v>
      </c>
      <c r="C15" s="18" t="s">
        <v>14</v>
      </c>
      <c r="D15" s="18" t="s">
        <v>22</v>
      </c>
      <c r="E15" s="23" t="s">
        <v>24</v>
      </c>
      <c r="F15" s="19"/>
      <c r="G15" s="25" t="s">
        <v>25</v>
      </c>
      <c r="H15" s="21">
        <v>0</v>
      </c>
    </row>
    <row r="16" spans="1:8" ht="38.25" hidden="1" x14ac:dyDescent="0.25">
      <c r="A16" s="115"/>
      <c r="B16" s="17">
        <v>70</v>
      </c>
      <c r="C16" s="18" t="s">
        <v>14</v>
      </c>
      <c r="D16" s="18" t="s">
        <v>22</v>
      </c>
      <c r="E16" s="23" t="s">
        <v>26</v>
      </c>
      <c r="F16" s="19"/>
      <c r="G16" s="25" t="s">
        <v>27</v>
      </c>
      <c r="H16" s="21"/>
    </row>
    <row r="17" spans="1:8" ht="26.25" x14ac:dyDescent="0.25">
      <c r="A17" s="115"/>
      <c r="B17" s="17">
        <v>70</v>
      </c>
      <c r="C17" s="18" t="s">
        <v>14</v>
      </c>
      <c r="D17" s="18" t="s">
        <v>28</v>
      </c>
      <c r="E17" s="23"/>
      <c r="F17" s="19"/>
      <c r="G17" s="22" t="s">
        <v>29</v>
      </c>
      <c r="H17" s="21">
        <f>H18</f>
        <v>1427</v>
      </c>
    </row>
    <row r="18" spans="1:8" ht="51.75" x14ac:dyDescent="0.25">
      <c r="A18" s="115"/>
      <c r="B18" s="17">
        <v>70</v>
      </c>
      <c r="C18" s="18" t="s">
        <v>14</v>
      </c>
      <c r="D18" s="18" t="s">
        <v>28</v>
      </c>
      <c r="E18" s="23" t="s">
        <v>30</v>
      </c>
      <c r="F18" s="19"/>
      <c r="G18" s="26" t="s">
        <v>31</v>
      </c>
      <c r="H18" s="21">
        <v>1427</v>
      </c>
    </row>
    <row r="19" spans="1:8" ht="17.25" hidden="1" customHeight="1" x14ac:dyDescent="0.25">
      <c r="A19" s="115"/>
      <c r="B19" s="10">
        <v>70</v>
      </c>
      <c r="C19" s="14" t="s">
        <v>32</v>
      </c>
      <c r="D19" s="14"/>
      <c r="E19" s="14"/>
      <c r="F19" s="15"/>
      <c r="G19" s="16" t="s">
        <v>33</v>
      </c>
      <c r="H19" s="13">
        <f>H20</f>
        <v>0</v>
      </c>
    </row>
    <row r="20" spans="1:8" hidden="1" x14ac:dyDescent="0.25">
      <c r="A20" s="115"/>
      <c r="B20" s="17">
        <v>70</v>
      </c>
      <c r="C20" s="18" t="s">
        <v>32</v>
      </c>
      <c r="D20" s="18"/>
      <c r="E20" s="18"/>
      <c r="F20" s="19" t="s">
        <v>16</v>
      </c>
      <c r="G20" s="20" t="s">
        <v>17</v>
      </c>
      <c r="H20" s="21">
        <f>H22</f>
        <v>0</v>
      </c>
    </row>
    <row r="21" spans="1:8" hidden="1" x14ac:dyDescent="0.25">
      <c r="A21" s="115"/>
      <c r="B21" s="17">
        <v>70</v>
      </c>
      <c r="C21" s="18" t="s">
        <v>32</v>
      </c>
      <c r="D21" s="18" t="s">
        <v>18</v>
      </c>
      <c r="E21" s="18"/>
      <c r="F21" s="19"/>
      <c r="G21" s="27" t="s">
        <v>34</v>
      </c>
      <c r="H21" s="21">
        <f>H22</f>
        <v>0</v>
      </c>
    </row>
    <row r="22" spans="1:8" ht="16.5" hidden="1" customHeight="1" x14ac:dyDescent="0.25">
      <c r="A22" s="115"/>
      <c r="B22" s="17">
        <v>70</v>
      </c>
      <c r="C22" s="18" t="s">
        <v>32</v>
      </c>
      <c r="D22" s="18" t="s">
        <v>18</v>
      </c>
      <c r="E22" s="23" t="s">
        <v>20</v>
      </c>
      <c r="F22" s="28"/>
      <c r="G22" s="29" t="s">
        <v>21</v>
      </c>
      <c r="H22" s="21"/>
    </row>
    <row r="23" spans="1:8" ht="14.25" customHeight="1" x14ac:dyDescent="0.25">
      <c r="A23" s="115"/>
      <c r="B23" s="10">
        <v>70</v>
      </c>
      <c r="C23" s="14" t="s">
        <v>35</v>
      </c>
      <c r="D23" s="14"/>
      <c r="E23" s="14"/>
      <c r="F23" s="15"/>
      <c r="G23" s="16" t="s">
        <v>36</v>
      </c>
      <c r="H23" s="13">
        <f>H24</f>
        <v>500000</v>
      </c>
    </row>
    <row r="24" spans="1:8" s="30" customFormat="1" ht="12.75" x14ac:dyDescent="0.2">
      <c r="A24" s="115"/>
      <c r="B24" s="17">
        <v>70</v>
      </c>
      <c r="C24" s="17">
        <v>3</v>
      </c>
      <c r="D24" s="17"/>
      <c r="E24" s="17"/>
      <c r="F24" s="31" t="s">
        <v>16</v>
      </c>
      <c r="G24" s="20" t="s">
        <v>17</v>
      </c>
      <c r="H24" s="32">
        <f>H25+H27</f>
        <v>500000</v>
      </c>
    </row>
    <row r="25" spans="1:8" s="30" customFormat="1" ht="12.75" x14ac:dyDescent="0.2">
      <c r="A25" s="115"/>
      <c r="B25" s="17">
        <v>70</v>
      </c>
      <c r="C25" s="17">
        <v>3</v>
      </c>
      <c r="D25" s="18" t="s">
        <v>18</v>
      </c>
      <c r="E25" s="17"/>
      <c r="F25" s="33"/>
      <c r="G25" s="27" t="s">
        <v>37</v>
      </c>
      <c r="H25" s="21">
        <f>H26</f>
        <v>100000</v>
      </c>
    </row>
    <row r="26" spans="1:8" s="30" customFormat="1" ht="12.75" x14ac:dyDescent="0.2">
      <c r="A26" s="115"/>
      <c r="B26" s="17">
        <v>70</v>
      </c>
      <c r="C26" s="17">
        <v>3</v>
      </c>
      <c r="D26" s="18" t="s">
        <v>18</v>
      </c>
      <c r="E26" s="23" t="s">
        <v>20</v>
      </c>
      <c r="F26" s="33"/>
      <c r="G26" s="34" t="s">
        <v>21</v>
      </c>
      <c r="H26" s="21">
        <v>100000</v>
      </c>
    </row>
    <row r="27" spans="1:8" s="30" customFormat="1" ht="12.75" x14ac:dyDescent="0.2">
      <c r="A27" s="115"/>
      <c r="B27" s="17">
        <v>70</v>
      </c>
      <c r="C27" s="17">
        <v>3</v>
      </c>
      <c r="D27" s="18" t="s">
        <v>22</v>
      </c>
      <c r="E27" s="17"/>
      <c r="F27" s="33"/>
      <c r="G27" s="27" t="s">
        <v>38</v>
      </c>
      <c r="H27" s="21">
        <f>H28</f>
        <v>400000</v>
      </c>
    </row>
    <row r="28" spans="1:8" s="30" customFormat="1" ht="12.75" x14ac:dyDescent="0.2">
      <c r="A28" s="116"/>
      <c r="B28" s="17">
        <v>70</v>
      </c>
      <c r="C28" s="17">
        <v>3</v>
      </c>
      <c r="D28" s="18" t="s">
        <v>22</v>
      </c>
      <c r="E28" s="23" t="s">
        <v>20</v>
      </c>
      <c r="F28" s="33"/>
      <c r="G28" s="29" t="s">
        <v>21</v>
      </c>
      <c r="H28" s="21">
        <v>400000</v>
      </c>
    </row>
    <row r="29" spans="1:8" ht="14.25" customHeight="1" x14ac:dyDescent="0.25">
      <c r="A29" s="114">
        <v>2</v>
      </c>
      <c r="B29" s="35">
        <v>71</v>
      </c>
      <c r="C29" s="36"/>
      <c r="D29" s="36"/>
      <c r="E29" s="36"/>
      <c r="F29" s="28"/>
      <c r="G29" s="37" t="s">
        <v>39</v>
      </c>
      <c r="H29" s="13">
        <f>H30</f>
        <v>17491013.469999999</v>
      </c>
    </row>
    <row r="30" spans="1:8" s="30" customFormat="1" ht="15.75" customHeight="1" x14ac:dyDescent="0.2">
      <c r="A30" s="115"/>
      <c r="B30" s="38">
        <v>71</v>
      </c>
      <c r="C30" s="38">
        <v>0</v>
      </c>
      <c r="D30" s="38"/>
      <c r="E30" s="38"/>
      <c r="F30" s="39" t="s">
        <v>16</v>
      </c>
      <c r="G30" s="40" t="s">
        <v>17</v>
      </c>
      <c r="H30" s="32">
        <f>H31+H33+H37</f>
        <v>17491013.469999999</v>
      </c>
    </row>
    <row r="31" spans="1:8" s="30" customFormat="1" ht="27" customHeight="1" x14ac:dyDescent="0.2">
      <c r="A31" s="115"/>
      <c r="B31" s="38">
        <v>71</v>
      </c>
      <c r="C31" s="38">
        <v>0</v>
      </c>
      <c r="D31" s="41" t="s">
        <v>18</v>
      </c>
      <c r="E31" s="38"/>
      <c r="F31" s="42"/>
      <c r="G31" s="22" t="s">
        <v>40</v>
      </c>
      <c r="H31" s="21">
        <f>H32</f>
        <v>500000</v>
      </c>
    </row>
    <row r="32" spans="1:8" s="30" customFormat="1" ht="15" customHeight="1" x14ac:dyDescent="0.2">
      <c r="A32" s="115"/>
      <c r="B32" s="38">
        <v>71</v>
      </c>
      <c r="C32" s="38">
        <v>0</v>
      </c>
      <c r="D32" s="41" t="s">
        <v>18</v>
      </c>
      <c r="E32" s="23" t="s">
        <v>20</v>
      </c>
      <c r="F32" s="42"/>
      <c r="G32" s="24" t="s">
        <v>21</v>
      </c>
      <c r="H32" s="21">
        <v>500000</v>
      </c>
    </row>
    <row r="33" spans="1:8" s="30" customFormat="1" ht="15" customHeight="1" x14ac:dyDescent="0.2">
      <c r="A33" s="115"/>
      <c r="B33" s="38">
        <v>71</v>
      </c>
      <c r="C33" s="38">
        <v>0</v>
      </c>
      <c r="D33" s="41" t="s">
        <v>22</v>
      </c>
      <c r="E33" s="23"/>
      <c r="F33" s="42"/>
      <c r="G33" s="22" t="s">
        <v>41</v>
      </c>
      <c r="H33" s="21">
        <f>SUM(H34:H36)</f>
        <v>8481963.4700000007</v>
      </c>
    </row>
    <row r="34" spans="1:8" s="30" customFormat="1" ht="18.75" hidden="1" customHeight="1" x14ac:dyDescent="0.2">
      <c r="A34" s="115"/>
      <c r="B34" s="38">
        <v>71</v>
      </c>
      <c r="C34" s="38">
        <v>0</v>
      </c>
      <c r="D34" s="41" t="s">
        <v>22</v>
      </c>
      <c r="E34" s="23" t="s">
        <v>20</v>
      </c>
      <c r="F34" s="42"/>
      <c r="G34" s="24" t="s">
        <v>21</v>
      </c>
      <c r="H34" s="21"/>
    </row>
    <row r="35" spans="1:8" s="30" customFormat="1" ht="25.5" x14ac:dyDescent="0.2">
      <c r="A35" s="115"/>
      <c r="B35" s="38">
        <v>71</v>
      </c>
      <c r="C35" s="38">
        <v>0</v>
      </c>
      <c r="D35" s="41" t="s">
        <v>22</v>
      </c>
      <c r="E35" s="105" t="s">
        <v>341</v>
      </c>
      <c r="F35" s="42"/>
      <c r="G35" s="106" t="s">
        <v>342</v>
      </c>
      <c r="H35" s="21">
        <v>6954668.9500000002</v>
      </c>
    </row>
    <row r="36" spans="1:8" s="30" customFormat="1" ht="25.5" x14ac:dyDescent="0.2">
      <c r="A36" s="115"/>
      <c r="B36" s="38">
        <v>71</v>
      </c>
      <c r="C36" s="38">
        <v>0</v>
      </c>
      <c r="D36" s="41" t="s">
        <v>22</v>
      </c>
      <c r="E36" s="23" t="s">
        <v>42</v>
      </c>
      <c r="F36" s="42"/>
      <c r="G36" s="24" t="s">
        <v>43</v>
      </c>
      <c r="H36" s="21">
        <v>1527294.52</v>
      </c>
    </row>
    <row r="37" spans="1:8" s="30" customFormat="1" ht="25.5" x14ac:dyDescent="0.2">
      <c r="A37" s="115"/>
      <c r="B37" s="38">
        <v>71</v>
      </c>
      <c r="C37" s="38">
        <v>0</v>
      </c>
      <c r="D37" s="41" t="s">
        <v>28</v>
      </c>
      <c r="E37" s="23"/>
      <c r="F37" s="42"/>
      <c r="G37" s="22" t="s">
        <v>44</v>
      </c>
      <c r="H37" s="21">
        <f>SUM(H38:H43)</f>
        <v>8509050</v>
      </c>
    </row>
    <row r="38" spans="1:8" s="30" customFormat="1" ht="26.25" customHeight="1" x14ac:dyDescent="0.2">
      <c r="A38" s="115"/>
      <c r="B38" s="38">
        <v>71</v>
      </c>
      <c r="C38" s="38">
        <v>0</v>
      </c>
      <c r="D38" s="41" t="s">
        <v>28</v>
      </c>
      <c r="E38" s="23" t="s">
        <v>45</v>
      </c>
      <c r="F38" s="42"/>
      <c r="G38" s="24" t="s">
        <v>46</v>
      </c>
      <c r="H38" s="21">
        <v>7445600</v>
      </c>
    </row>
    <row r="39" spans="1:8" s="30" customFormat="1" ht="28.5" customHeight="1" x14ac:dyDescent="0.2">
      <c r="A39" s="115"/>
      <c r="B39" s="38">
        <v>71</v>
      </c>
      <c r="C39" s="38">
        <v>0</v>
      </c>
      <c r="D39" s="41" t="s">
        <v>28</v>
      </c>
      <c r="E39" s="23" t="s">
        <v>47</v>
      </c>
      <c r="F39" s="42"/>
      <c r="G39" s="43" t="s">
        <v>48</v>
      </c>
      <c r="H39" s="21">
        <v>200000</v>
      </c>
    </row>
    <row r="40" spans="1:8" s="30" customFormat="1" ht="15" customHeight="1" x14ac:dyDescent="0.2">
      <c r="A40" s="115"/>
      <c r="B40" s="38">
        <v>71</v>
      </c>
      <c r="C40" s="38">
        <v>0</v>
      </c>
      <c r="D40" s="41" t="s">
        <v>28</v>
      </c>
      <c r="E40" s="23" t="s">
        <v>49</v>
      </c>
      <c r="F40" s="42"/>
      <c r="G40" s="44" t="s">
        <v>50</v>
      </c>
      <c r="H40" s="21">
        <v>363450</v>
      </c>
    </row>
    <row r="41" spans="1:8" s="30" customFormat="1" ht="15.75" customHeight="1" x14ac:dyDescent="0.2">
      <c r="A41" s="115"/>
      <c r="B41" s="38">
        <v>71</v>
      </c>
      <c r="C41" s="38">
        <v>0</v>
      </c>
      <c r="D41" s="41" t="s">
        <v>28</v>
      </c>
      <c r="E41" s="23" t="s">
        <v>20</v>
      </c>
      <c r="F41" s="42"/>
      <c r="G41" s="24" t="s">
        <v>21</v>
      </c>
      <c r="H41" s="21">
        <v>500000</v>
      </c>
    </row>
    <row r="42" spans="1:8" s="30" customFormat="1" ht="38.25" hidden="1" x14ac:dyDescent="0.2">
      <c r="A42" s="115"/>
      <c r="B42" s="38">
        <v>71</v>
      </c>
      <c r="C42" s="38">
        <v>0</v>
      </c>
      <c r="D42" s="41" t="s">
        <v>28</v>
      </c>
      <c r="E42" s="23" t="s">
        <v>51</v>
      </c>
      <c r="F42" s="42"/>
      <c r="G42" s="45" t="s">
        <v>52</v>
      </c>
      <c r="H42" s="21"/>
    </row>
    <row r="43" spans="1:8" s="30" customFormat="1" ht="38.25" hidden="1" x14ac:dyDescent="0.2">
      <c r="A43" s="116"/>
      <c r="B43" s="38">
        <v>71</v>
      </c>
      <c r="C43" s="38">
        <v>0</v>
      </c>
      <c r="D43" s="41" t="s">
        <v>28</v>
      </c>
      <c r="E43" s="23" t="s">
        <v>53</v>
      </c>
      <c r="F43" s="42"/>
      <c r="G43" s="46" t="s">
        <v>54</v>
      </c>
      <c r="H43" s="21"/>
    </row>
    <row r="44" spans="1:8" ht="15" customHeight="1" x14ac:dyDescent="0.25">
      <c r="A44" s="114">
        <v>3</v>
      </c>
      <c r="B44" s="47">
        <v>72</v>
      </c>
      <c r="C44" s="17"/>
      <c r="D44" s="48"/>
      <c r="E44" s="48"/>
      <c r="F44" s="42"/>
      <c r="G44" s="49" t="s">
        <v>55</v>
      </c>
      <c r="H44" s="13">
        <f>H45+H100</f>
        <v>318646848</v>
      </c>
    </row>
    <row r="45" spans="1:8" ht="14.25" customHeight="1" x14ac:dyDescent="0.25">
      <c r="A45" s="115"/>
      <c r="B45" s="47">
        <v>72</v>
      </c>
      <c r="C45" s="10">
        <v>1</v>
      </c>
      <c r="D45" s="50"/>
      <c r="E45" s="50"/>
      <c r="F45" s="51"/>
      <c r="G45" s="49" t="s">
        <v>56</v>
      </c>
      <c r="H45" s="13">
        <f>H46</f>
        <v>316093148</v>
      </c>
    </row>
    <row r="46" spans="1:8" ht="14.25" customHeight="1" x14ac:dyDescent="0.25">
      <c r="A46" s="115"/>
      <c r="B46" s="52">
        <v>72</v>
      </c>
      <c r="C46" s="17">
        <v>1</v>
      </c>
      <c r="D46" s="48"/>
      <c r="E46" s="48"/>
      <c r="F46" s="42" t="s">
        <v>16</v>
      </c>
      <c r="G46" s="40" t="s">
        <v>17</v>
      </c>
      <c r="H46" s="21">
        <f>H47+H54+H56+H62+H67+H76+H81+H96+H98</f>
        <v>316093148</v>
      </c>
    </row>
    <row r="47" spans="1:8" ht="14.25" customHeight="1" x14ac:dyDescent="0.25">
      <c r="A47" s="115"/>
      <c r="B47" s="52">
        <v>72</v>
      </c>
      <c r="C47" s="17">
        <v>1</v>
      </c>
      <c r="D47" s="53" t="s">
        <v>57</v>
      </c>
      <c r="E47" s="48"/>
      <c r="F47" s="42"/>
      <c r="G47" s="54" t="s">
        <v>58</v>
      </c>
      <c r="H47" s="21">
        <f>H48</f>
        <v>13274600</v>
      </c>
    </row>
    <row r="48" spans="1:8" ht="14.25" customHeight="1" x14ac:dyDescent="0.25">
      <c r="A48" s="115"/>
      <c r="B48" s="52">
        <v>72</v>
      </c>
      <c r="C48" s="17">
        <v>1</v>
      </c>
      <c r="D48" s="53" t="s">
        <v>59</v>
      </c>
      <c r="E48" s="48"/>
      <c r="F48" s="42"/>
      <c r="G48" s="54" t="s">
        <v>60</v>
      </c>
      <c r="H48" s="21">
        <f>SUM(H49:H53)</f>
        <v>13274600</v>
      </c>
    </row>
    <row r="49" spans="1:8" ht="81" customHeight="1" x14ac:dyDescent="0.25">
      <c r="A49" s="115"/>
      <c r="B49" s="52">
        <v>72</v>
      </c>
      <c r="C49" s="17">
        <v>1</v>
      </c>
      <c r="D49" s="53" t="s">
        <v>59</v>
      </c>
      <c r="E49" s="48">
        <v>50500</v>
      </c>
      <c r="F49" s="42"/>
      <c r="G49" s="54" t="s">
        <v>61</v>
      </c>
      <c r="H49" s="21">
        <v>343900</v>
      </c>
    </row>
    <row r="50" spans="1:8" ht="39" x14ac:dyDescent="0.25">
      <c r="A50" s="115"/>
      <c r="B50" s="52">
        <v>72</v>
      </c>
      <c r="C50" s="17">
        <v>1</v>
      </c>
      <c r="D50" s="53" t="s">
        <v>59</v>
      </c>
      <c r="E50" s="48">
        <v>51790</v>
      </c>
      <c r="F50" s="42"/>
      <c r="G50" s="54" t="s">
        <v>62</v>
      </c>
      <c r="H50" s="21">
        <v>1056600</v>
      </c>
    </row>
    <row r="51" spans="1:8" ht="51.75" x14ac:dyDescent="0.25">
      <c r="A51" s="115"/>
      <c r="B51" s="52">
        <v>72</v>
      </c>
      <c r="C51" s="17">
        <v>1</v>
      </c>
      <c r="D51" s="53" t="s">
        <v>59</v>
      </c>
      <c r="E51" s="48">
        <v>53030</v>
      </c>
      <c r="F51" s="42"/>
      <c r="G51" s="54" t="s">
        <v>63</v>
      </c>
      <c r="H51" s="21">
        <v>11348200</v>
      </c>
    </row>
    <row r="52" spans="1:8" ht="77.25" x14ac:dyDescent="0.25">
      <c r="A52" s="115"/>
      <c r="B52" s="52">
        <v>72</v>
      </c>
      <c r="C52" s="17">
        <v>1</v>
      </c>
      <c r="D52" s="53" t="s">
        <v>59</v>
      </c>
      <c r="E52" s="48" t="s">
        <v>64</v>
      </c>
      <c r="F52" s="42"/>
      <c r="G52" s="54" t="s">
        <v>61</v>
      </c>
      <c r="H52" s="21">
        <v>15500</v>
      </c>
    </row>
    <row r="53" spans="1:8" ht="51.75" x14ac:dyDescent="0.25">
      <c r="A53" s="115"/>
      <c r="B53" s="52">
        <v>72</v>
      </c>
      <c r="C53" s="17">
        <v>1</v>
      </c>
      <c r="D53" s="53" t="s">
        <v>59</v>
      </c>
      <c r="E53" s="48" t="s">
        <v>65</v>
      </c>
      <c r="F53" s="42"/>
      <c r="G53" s="54" t="s">
        <v>63</v>
      </c>
      <c r="H53" s="21">
        <v>510400</v>
      </c>
    </row>
    <row r="54" spans="1:8" ht="14.25" hidden="1" customHeight="1" x14ac:dyDescent="0.25">
      <c r="A54" s="115"/>
      <c r="B54" s="52">
        <v>72</v>
      </c>
      <c r="C54" s="17">
        <v>1</v>
      </c>
      <c r="D54" s="53" t="s">
        <v>66</v>
      </c>
      <c r="E54" s="48"/>
      <c r="F54" s="42"/>
      <c r="G54" s="54" t="s">
        <v>67</v>
      </c>
      <c r="H54" s="21">
        <f>H55</f>
        <v>0</v>
      </c>
    </row>
    <row r="55" spans="1:8" ht="51.75" hidden="1" x14ac:dyDescent="0.25">
      <c r="A55" s="115"/>
      <c r="B55" s="52">
        <v>72</v>
      </c>
      <c r="C55" s="17">
        <v>1</v>
      </c>
      <c r="D55" s="53" t="s">
        <v>66</v>
      </c>
      <c r="E55" s="48">
        <v>51710</v>
      </c>
      <c r="F55" s="42"/>
      <c r="G55" s="54" t="s">
        <v>68</v>
      </c>
      <c r="H55" s="21"/>
    </row>
    <row r="56" spans="1:8" ht="14.25" customHeight="1" x14ac:dyDescent="0.25">
      <c r="A56" s="115"/>
      <c r="B56" s="52">
        <v>72</v>
      </c>
      <c r="C56" s="17">
        <v>1</v>
      </c>
      <c r="D56" s="41" t="s">
        <v>18</v>
      </c>
      <c r="E56" s="48"/>
      <c r="F56" s="42"/>
      <c r="G56" s="22" t="s">
        <v>69</v>
      </c>
      <c r="H56" s="21">
        <f>SUM(H57:H61)</f>
        <v>3650000</v>
      </c>
    </row>
    <row r="57" spans="1:8" ht="14.25" customHeight="1" x14ac:dyDescent="0.25">
      <c r="A57" s="115"/>
      <c r="B57" s="52">
        <v>72</v>
      </c>
      <c r="C57" s="17">
        <v>1</v>
      </c>
      <c r="D57" s="41" t="s">
        <v>18</v>
      </c>
      <c r="E57" s="23" t="s">
        <v>20</v>
      </c>
      <c r="F57" s="42"/>
      <c r="G57" s="29" t="s">
        <v>21</v>
      </c>
      <c r="H57" s="21">
        <v>3650000</v>
      </c>
    </row>
    <row r="58" spans="1:8" hidden="1" x14ac:dyDescent="0.25">
      <c r="A58" s="115"/>
      <c r="B58" s="52">
        <v>72</v>
      </c>
      <c r="C58" s="17">
        <v>1</v>
      </c>
      <c r="D58" s="41" t="s">
        <v>18</v>
      </c>
      <c r="E58" s="55" t="s">
        <v>70</v>
      </c>
      <c r="F58" s="42"/>
      <c r="G58" s="29" t="s">
        <v>71</v>
      </c>
      <c r="H58" s="21"/>
    </row>
    <row r="59" spans="1:8" ht="26.25" hidden="1" x14ac:dyDescent="0.25">
      <c r="A59" s="115"/>
      <c r="B59" s="52">
        <v>72</v>
      </c>
      <c r="C59" s="17">
        <v>1</v>
      </c>
      <c r="D59" s="41" t="s">
        <v>18</v>
      </c>
      <c r="E59" s="55" t="s">
        <v>72</v>
      </c>
      <c r="F59" s="42"/>
      <c r="G59" s="29" t="s">
        <v>73</v>
      </c>
      <c r="H59" s="21"/>
    </row>
    <row r="60" spans="1:8" ht="39" hidden="1" x14ac:dyDescent="0.25">
      <c r="A60" s="115"/>
      <c r="B60" s="52">
        <v>72</v>
      </c>
      <c r="C60" s="17">
        <v>1</v>
      </c>
      <c r="D60" s="41" t="s">
        <v>18</v>
      </c>
      <c r="E60" s="55" t="s">
        <v>74</v>
      </c>
      <c r="F60" s="42"/>
      <c r="G60" s="29" t="s">
        <v>75</v>
      </c>
      <c r="H60" s="21"/>
    </row>
    <row r="61" spans="1:8" ht="39" hidden="1" x14ac:dyDescent="0.25">
      <c r="A61" s="115"/>
      <c r="B61" s="52">
        <v>72</v>
      </c>
      <c r="C61" s="17">
        <v>1</v>
      </c>
      <c r="D61" s="41" t="s">
        <v>18</v>
      </c>
      <c r="E61" s="55" t="s">
        <v>76</v>
      </c>
      <c r="F61" s="42"/>
      <c r="G61" s="29" t="s">
        <v>77</v>
      </c>
      <c r="H61" s="21"/>
    </row>
    <row r="62" spans="1:8" x14ac:dyDescent="0.25">
      <c r="A62" s="115"/>
      <c r="B62" s="52">
        <v>72</v>
      </c>
      <c r="C62" s="17">
        <v>1</v>
      </c>
      <c r="D62" s="41" t="s">
        <v>22</v>
      </c>
      <c r="E62" s="48"/>
      <c r="F62" s="42"/>
      <c r="G62" s="22" t="s">
        <v>78</v>
      </c>
      <c r="H62" s="21">
        <f>SUM(H63:H66)</f>
        <v>45642547</v>
      </c>
    </row>
    <row r="63" spans="1:8" ht="29.25" customHeight="1" x14ac:dyDescent="0.25">
      <c r="A63" s="115"/>
      <c r="B63" s="52">
        <v>72</v>
      </c>
      <c r="C63" s="17">
        <v>1</v>
      </c>
      <c r="D63" s="41" t="s">
        <v>22</v>
      </c>
      <c r="E63" s="23" t="s">
        <v>45</v>
      </c>
      <c r="F63" s="42"/>
      <c r="G63" s="56" t="s">
        <v>46</v>
      </c>
      <c r="H63" s="21">
        <v>42162247</v>
      </c>
    </row>
    <row r="64" spans="1:8" ht="28.5" customHeight="1" x14ac:dyDescent="0.25">
      <c r="A64" s="115"/>
      <c r="B64" s="52">
        <v>72</v>
      </c>
      <c r="C64" s="17">
        <v>1</v>
      </c>
      <c r="D64" s="41" t="s">
        <v>22</v>
      </c>
      <c r="E64" s="23" t="s">
        <v>47</v>
      </c>
      <c r="F64" s="42"/>
      <c r="G64" s="43" t="s">
        <v>48</v>
      </c>
      <c r="H64" s="21">
        <v>800000</v>
      </c>
    </row>
    <row r="65" spans="1:8" x14ac:dyDescent="0.25">
      <c r="A65" s="115"/>
      <c r="B65" s="52">
        <v>72</v>
      </c>
      <c r="C65" s="17">
        <v>1</v>
      </c>
      <c r="D65" s="41" t="s">
        <v>22</v>
      </c>
      <c r="E65" s="23" t="s">
        <v>49</v>
      </c>
      <c r="F65" s="42"/>
      <c r="G65" s="44" t="s">
        <v>50</v>
      </c>
      <c r="H65" s="21">
        <v>2610300</v>
      </c>
    </row>
    <row r="66" spans="1:8" ht="15" customHeight="1" x14ac:dyDescent="0.25">
      <c r="A66" s="115"/>
      <c r="B66" s="52">
        <v>72</v>
      </c>
      <c r="C66" s="17">
        <v>1</v>
      </c>
      <c r="D66" s="41" t="s">
        <v>22</v>
      </c>
      <c r="E66" s="23" t="s">
        <v>20</v>
      </c>
      <c r="F66" s="42"/>
      <c r="G66" s="29" t="s">
        <v>21</v>
      </c>
      <c r="H66" s="21">
        <v>70000</v>
      </c>
    </row>
    <row r="67" spans="1:8" x14ac:dyDescent="0.25">
      <c r="A67" s="115"/>
      <c r="B67" s="52">
        <v>72</v>
      </c>
      <c r="C67" s="17">
        <v>1</v>
      </c>
      <c r="D67" s="41" t="s">
        <v>28</v>
      </c>
      <c r="E67" s="23"/>
      <c r="F67" s="42"/>
      <c r="G67" s="22" t="s">
        <v>79</v>
      </c>
      <c r="H67" s="21">
        <f>SUM(H68:H75)</f>
        <v>45059448</v>
      </c>
    </row>
    <row r="68" spans="1:8" ht="29.25" customHeight="1" x14ac:dyDescent="0.25">
      <c r="A68" s="115"/>
      <c r="B68" s="52">
        <v>72</v>
      </c>
      <c r="C68" s="17">
        <v>1</v>
      </c>
      <c r="D68" s="41" t="s">
        <v>28</v>
      </c>
      <c r="E68" s="23" t="s">
        <v>45</v>
      </c>
      <c r="F68" s="42"/>
      <c r="G68" s="56" t="s">
        <v>46</v>
      </c>
      <c r="H68" s="21">
        <v>36955425</v>
      </c>
    </row>
    <row r="69" spans="1:8" ht="27.75" customHeight="1" x14ac:dyDescent="0.25">
      <c r="A69" s="115"/>
      <c r="B69" s="52">
        <v>72</v>
      </c>
      <c r="C69" s="17">
        <v>1</v>
      </c>
      <c r="D69" s="41" t="s">
        <v>28</v>
      </c>
      <c r="E69" s="23" t="s">
        <v>47</v>
      </c>
      <c r="F69" s="42"/>
      <c r="G69" s="43" t="s">
        <v>48</v>
      </c>
      <c r="H69" s="21">
        <v>1200000</v>
      </c>
    </row>
    <row r="70" spans="1:8" ht="13.5" customHeight="1" x14ac:dyDescent="0.25">
      <c r="A70" s="115"/>
      <c r="B70" s="52">
        <v>72</v>
      </c>
      <c r="C70" s="17">
        <v>1</v>
      </c>
      <c r="D70" s="41" t="s">
        <v>28</v>
      </c>
      <c r="E70" s="23" t="s">
        <v>20</v>
      </c>
      <c r="F70" s="42"/>
      <c r="G70" s="29" t="s">
        <v>21</v>
      </c>
      <c r="H70" s="21">
        <v>37800</v>
      </c>
    </row>
    <row r="71" spans="1:8" ht="38.25" x14ac:dyDescent="0.25">
      <c r="A71" s="115"/>
      <c r="B71" s="52">
        <v>72</v>
      </c>
      <c r="C71" s="17">
        <v>1</v>
      </c>
      <c r="D71" s="41" t="s">
        <v>28</v>
      </c>
      <c r="E71" s="23" t="s">
        <v>51</v>
      </c>
      <c r="F71" s="42"/>
      <c r="G71" s="57" t="s">
        <v>52</v>
      </c>
      <c r="H71" s="21">
        <v>5430670</v>
      </c>
    </row>
    <row r="72" spans="1:8" ht="25.5" x14ac:dyDescent="0.25">
      <c r="A72" s="115"/>
      <c r="B72" s="52">
        <v>72</v>
      </c>
      <c r="C72" s="17">
        <v>1</v>
      </c>
      <c r="D72" s="41" t="s">
        <v>28</v>
      </c>
      <c r="E72" s="23" t="s">
        <v>53</v>
      </c>
      <c r="F72" s="42"/>
      <c r="G72" s="25" t="s">
        <v>80</v>
      </c>
      <c r="H72" s="21">
        <v>958353</v>
      </c>
    </row>
    <row r="73" spans="1:8" ht="64.5" x14ac:dyDescent="0.25">
      <c r="A73" s="115"/>
      <c r="B73" s="52">
        <v>72</v>
      </c>
      <c r="C73" s="17">
        <v>1</v>
      </c>
      <c r="D73" s="41" t="s">
        <v>28</v>
      </c>
      <c r="E73" s="23" t="s">
        <v>81</v>
      </c>
      <c r="F73" s="42"/>
      <c r="G73" s="45" t="s">
        <v>82</v>
      </c>
      <c r="H73" s="21">
        <v>258100</v>
      </c>
    </row>
    <row r="74" spans="1:8" ht="39" x14ac:dyDescent="0.25">
      <c r="A74" s="115"/>
      <c r="B74" s="52">
        <v>72</v>
      </c>
      <c r="C74" s="17">
        <v>1</v>
      </c>
      <c r="D74" s="41" t="s">
        <v>28</v>
      </c>
      <c r="E74" s="23" t="s">
        <v>83</v>
      </c>
      <c r="F74" s="42"/>
      <c r="G74" s="45" t="s">
        <v>84</v>
      </c>
      <c r="H74" s="21">
        <f>219100-109550</f>
        <v>109550</v>
      </c>
    </row>
    <row r="75" spans="1:8" ht="39" x14ac:dyDescent="0.25">
      <c r="A75" s="115"/>
      <c r="B75" s="52">
        <v>72</v>
      </c>
      <c r="C75" s="17">
        <v>1</v>
      </c>
      <c r="D75" s="41" t="s">
        <v>28</v>
      </c>
      <c r="E75" s="105" t="s">
        <v>343</v>
      </c>
      <c r="F75" s="42"/>
      <c r="G75" s="108" t="s">
        <v>344</v>
      </c>
      <c r="H75" s="21">
        <v>109550</v>
      </c>
    </row>
    <row r="76" spans="1:8" ht="16.5" customHeight="1" x14ac:dyDescent="0.25">
      <c r="A76" s="115"/>
      <c r="B76" s="52">
        <v>72</v>
      </c>
      <c r="C76" s="17">
        <v>1</v>
      </c>
      <c r="D76" s="41" t="s">
        <v>85</v>
      </c>
      <c r="E76" s="23"/>
      <c r="F76" s="42"/>
      <c r="G76" s="22" t="s">
        <v>86</v>
      </c>
      <c r="H76" s="21">
        <f>SUM(H77:H80)</f>
        <v>2755300</v>
      </c>
    </row>
    <row r="77" spans="1:8" ht="16.5" customHeight="1" x14ac:dyDescent="0.25">
      <c r="A77" s="115"/>
      <c r="B77" s="52">
        <v>72</v>
      </c>
      <c r="C77" s="17">
        <v>1</v>
      </c>
      <c r="D77" s="41" t="s">
        <v>85</v>
      </c>
      <c r="E77" s="23" t="s">
        <v>49</v>
      </c>
      <c r="F77" s="42"/>
      <c r="G77" s="44" t="s">
        <v>50</v>
      </c>
      <c r="H77" s="21">
        <v>987000</v>
      </c>
    </row>
    <row r="78" spans="1:8" ht="16.5" customHeight="1" x14ac:dyDescent="0.25">
      <c r="A78" s="115"/>
      <c r="B78" s="52">
        <v>72</v>
      </c>
      <c r="C78" s="17">
        <v>1</v>
      </c>
      <c r="D78" s="41" t="s">
        <v>85</v>
      </c>
      <c r="E78" s="23" t="s">
        <v>20</v>
      </c>
      <c r="F78" s="42"/>
      <c r="G78" s="29" t="s">
        <v>21</v>
      </c>
      <c r="H78" s="21">
        <v>1015300</v>
      </c>
    </row>
    <row r="79" spans="1:8" ht="25.5" hidden="1" x14ac:dyDescent="0.25">
      <c r="A79" s="115"/>
      <c r="B79" s="52">
        <v>72</v>
      </c>
      <c r="C79" s="17">
        <v>1</v>
      </c>
      <c r="D79" s="41" t="s">
        <v>85</v>
      </c>
      <c r="E79" s="23" t="s">
        <v>87</v>
      </c>
      <c r="F79" s="42"/>
      <c r="G79" s="25" t="s">
        <v>88</v>
      </c>
      <c r="H79" s="21"/>
    </row>
    <row r="80" spans="1:8" ht="25.5" x14ac:dyDescent="0.25">
      <c r="A80" s="115"/>
      <c r="B80" s="52">
        <v>72</v>
      </c>
      <c r="C80" s="17">
        <v>1</v>
      </c>
      <c r="D80" s="41" t="s">
        <v>85</v>
      </c>
      <c r="E80" s="23" t="s">
        <v>89</v>
      </c>
      <c r="F80" s="42"/>
      <c r="G80" s="25" t="s">
        <v>90</v>
      </c>
      <c r="H80" s="21">
        <v>753000</v>
      </c>
    </row>
    <row r="81" spans="1:8" ht="15.75" customHeight="1" x14ac:dyDescent="0.25">
      <c r="A81" s="115"/>
      <c r="B81" s="52">
        <v>72</v>
      </c>
      <c r="C81" s="17">
        <v>1</v>
      </c>
      <c r="D81" s="41" t="s">
        <v>91</v>
      </c>
      <c r="E81" s="23"/>
      <c r="F81" s="42"/>
      <c r="G81" s="22" t="s">
        <v>92</v>
      </c>
      <c r="H81" s="21">
        <f>SUM(H82:H95)</f>
        <v>204911253</v>
      </c>
    </row>
    <row r="82" spans="1:8" x14ac:dyDescent="0.25">
      <c r="A82" s="115"/>
      <c r="B82" s="52">
        <v>72</v>
      </c>
      <c r="C82" s="17">
        <v>1</v>
      </c>
      <c r="D82" s="41" t="s">
        <v>91</v>
      </c>
      <c r="E82" s="23" t="s">
        <v>93</v>
      </c>
      <c r="F82" s="42"/>
      <c r="G82" s="56" t="s">
        <v>94</v>
      </c>
      <c r="H82" s="21">
        <v>700000</v>
      </c>
    </row>
    <row r="83" spans="1:8" ht="39" x14ac:dyDescent="0.25">
      <c r="A83" s="115"/>
      <c r="B83" s="52">
        <v>72</v>
      </c>
      <c r="C83" s="17">
        <v>1</v>
      </c>
      <c r="D83" s="41" t="s">
        <v>91</v>
      </c>
      <c r="E83" s="23" t="s">
        <v>95</v>
      </c>
      <c r="F83" s="42"/>
      <c r="G83" s="26" t="s">
        <v>96</v>
      </c>
      <c r="H83" s="21">
        <v>124400</v>
      </c>
    </row>
    <row r="84" spans="1:8" ht="39.75" customHeight="1" x14ac:dyDescent="0.25">
      <c r="A84" s="115"/>
      <c r="B84" s="52">
        <v>72</v>
      </c>
      <c r="C84" s="17">
        <v>1</v>
      </c>
      <c r="D84" s="41" t="s">
        <v>91</v>
      </c>
      <c r="E84" s="23" t="s">
        <v>97</v>
      </c>
      <c r="F84" s="42"/>
      <c r="G84" s="25" t="s">
        <v>98</v>
      </c>
      <c r="H84" s="21">
        <v>312700</v>
      </c>
    </row>
    <row r="85" spans="1:8" ht="40.5" customHeight="1" x14ac:dyDescent="0.25">
      <c r="A85" s="115"/>
      <c r="B85" s="52">
        <v>72</v>
      </c>
      <c r="C85" s="17">
        <v>1</v>
      </c>
      <c r="D85" s="41" t="s">
        <v>91</v>
      </c>
      <c r="E85" s="23" t="s">
        <v>51</v>
      </c>
      <c r="F85" s="42"/>
      <c r="G85" s="57" t="s">
        <v>52</v>
      </c>
      <c r="H85" s="21">
        <v>6156170</v>
      </c>
    </row>
    <row r="86" spans="1:8" ht="27" customHeight="1" x14ac:dyDescent="0.25">
      <c r="A86" s="115"/>
      <c r="B86" s="52">
        <v>72</v>
      </c>
      <c r="C86" s="17">
        <v>1</v>
      </c>
      <c r="D86" s="41" t="s">
        <v>91</v>
      </c>
      <c r="E86" s="23" t="s">
        <v>53</v>
      </c>
      <c r="F86" s="42"/>
      <c r="G86" s="25" t="s">
        <v>80</v>
      </c>
      <c r="H86" s="21">
        <v>1086383</v>
      </c>
    </row>
    <row r="87" spans="1:8" ht="38.25" x14ac:dyDescent="0.25">
      <c r="A87" s="115"/>
      <c r="B87" s="52">
        <v>72</v>
      </c>
      <c r="C87" s="17">
        <v>1</v>
      </c>
      <c r="D87" s="41" t="s">
        <v>91</v>
      </c>
      <c r="E87" s="23" t="s">
        <v>99</v>
      </c>
      <c r="F87" s="42"/>
      <c r="G87" s="25" t="s">
        <v>100</v>
      </c>
      <c r="H87" s="21">
        <f>1392300+88800</f>
        <v>1481100</v>
      </c>
    </row>
    <row r="88" spans="1:8" ht="38.25" x14ac:dyDescent="0.25">
      <c r="A88" s="115"/>
      <c r="B88" s="52">
        <v>72</v>
      </c>
      <c r="C88" s="17">
        <v>1</v>
      </c>
      <c r="D88" s="41" t="s">
        <v>91</v>
      </c>
      <c r="E88" s="23" t="s">
        <v>101</v>
      </c>
      <c r="F88" s="42"/>
      <c r="G88" s="25" t="s">
        <v>102</v>
      </c>
      <c r="H88" s="21">
        <v>30300</v>
      </c>
    </row>
    <row r="89" spans="1:8" ht="27.75" customHeight="1" x14ac:dyDescent="0.25">
      <c r="A89" s="115"/>
      <c r="B89" s="52">
        <v>72</v>
      </c>
      <c r="C89" s="17">
        <v>1</v>
      </c>
      <c r="D89" s="41" t="s">
        <v>91</v>
      </c>
      <c r="E89" s="23" t="s">
        <v>103</v>
      </c>
      <c r="F89" s="42"/>
      <c r="G89" s="25" t="s">
        <v>104</v>
      </c>
      <c r="H89" s="21">
        <v>184463000</v>
      </c>
    </row>
    <row r="90" spans="1:8" ht="16.5" customHeight="1" x14ac:dyDescent="0.25">
      <c r="A90" s="115"/>
      <c r="B90" s="52">
        <v>72</v>
      </c>
      <c r="C90" s="17">
        <v>1</v>
      </c>
      <c r="D90" s="41" t="s">
        <v>91</v>
      </c>
      <c r="E90" s="23" t="s">
        <v>105</v>
      </c>
      <c r="F90" s="42"/>
      <c r="G90" s="26" t="s">
        <v>106</v>
      </c>
      <c r="H90" s="21">
        <f>5574900+358800</f>
        <v>5933700</v>
      </c>
    </row>
    <row r="91" spans="1:8" ht="66" customHeight="1" x14ac:dyDescent="0.25">
      <c r="A91" s="115"/>
      <c r="B91" s="52">
        <v>72</v>
      </c>
      <c r="C91" s="17">
        <v>1</v>
      </c>
      <c r="D91" s="41" t="s">
        <v>91</v>
      </c>
      <c r="E91" s="23" t="s">
        <v>107</v>
      </c>
      <c r="F91" s="42"/>
      <c r="G91" s="26" t="s">
        <v>108</v>
      </c>
      <c r="H91" s="21">
        <v>47200</v>
      </c>
    </row>
    <row r="92" spans="1:8" ht="39" customHeight="1" x14ac:dyDescent="0.25">
      <c r="A92" s="115"/>
      <c r="B92" s="52">
        <v>72</v>
      </c>
      <c r="C92" s="17">
        <v>1</v>
      </c>
      <c r="D92" s="41" t="s">
        <v>91</v>
      </c>
      <c r="E92" s="23" t="s">
        <v>109</v>
      </c>
      <c r="F92" s="42"/>
      <c r="G92" s="26" t="s">
        <v>110</v>
      </c>
      <c r="H92" s="21">
        <v>1573000</v>
      </c>
    </row>
    <row r="93" spans="1:8" ht="39" x14ac:dyDescent="0.25">
      <c r="A93" s="115"/>
      <c r="B93" s="52">
        <v>72</v>
      </c>
      <c r="C93" s="17">
        <v>1</v>
      </c>
      <c r="D93" s="41" t="s">
        <v>91</v>
      </c>
      <c r="E93" s="23" t="s">
        <v>111</v>
      </c>
      <c r="F93" s="42"/>
      <c r="G93" s="45" t="s">
        <v>112</v>
      </c>
      <c r="H93" s="21">
        <v>2659200</v>
      </c>
    </row>
    <row r="94" spans="1:8" ht="39" x14ac:dyDescent="0.25">
      <c r="A94" s="115"/>
      <c r="B94" s="52">
        <v>72</v>
      </c>
      <c r="C94" s="17">
        <v>1</v>
      </c>
      <c r="D94" s="41" t="s">
        <v>91</v>
      </c>
      <c r="E94" s="55" t="s">
        <v>115</v>
      </c>
      <c r="F94" s="42"/>
      <c r="G94" s="45" t="s">
        <v>116</v>
      </c>
      <c r="H94" s="21">
        <f>157700+179500</f>
        <v>337200</v>
      </c>
    </row>
    <row r="95" spans="1:8" ht="39" x14ac:dyDescent="0.25">
      <c r="A95" s="115"/>
      <c r="B95" s="52">
        <v>72</v>
      </c>
      <c r="C95" s="17">
        <v>1</v>
      </c>
      <c r="D95" s="41" t="s">
        <v>91</v>
      </c>
      <c r="E95" s="55" t="s">
        <v>113</v>
      </c>
      <c r="F95" s="42"/>
      <c r="G95" s="45" t="s">
        <v>114</v>
      </c>
      <c r="H95" s="21">
        <v>6900</v>
      </c>
    </row>
    <row r="96" spans="1:8" x14ac:dyDescent="0.25">
      <c r="A96" s="115"/>
      <c r="B96" s="52">
        <v>72</v>
      </c>
      <c r="C96" s="17">
        <v>1</v>
      </c>
      <c r="D96" s="41" t="s">
        <v>117</v>
      </c>
      <c r="E96" s="55"/>
      <c r="F96" s="42"/>
      <c r="G96" s="45" t="s">
        <v>118</v>
      </c>
      <c r="H96" s="21">
        <f>H97</f>
        <v>500000</v>
      </c>
    </row>
    <row r="97" spans="1:25" ht="26.25" x14ac:dyDescent="0.25">
      <c r="A97" s="115"/>
      <c r="B97" s="52">
        <v>72</v>
      </c>
      <c r="C97" s="17">
        <v>1</v>
      </c>
      <c r="D97" s="41" t="s">
        <v>117</v>
      </c>
      <c r="E97" s="55" t="s">
        <v>119</v>
      </c>
      <c r="F97" s="42"/>
      <c r="G97" s="45" t="s">
        <v>120</v>
      </c>
      <c r="H97" s="21">
        <v>500000</v>
      </c>
    </row>
    <row r="98" spans="1:25" x14ac:dyDescent="0.25">
      <c r="A98" s="115"/>
      <c r="B98" s="52">
        <v>72</v>
      </c>
      <c r="C98" s="17">
        <v>1</v>
      </c>
      <c r="D98" s="58" t="s">
        <v>121</v>
      </c>
      <c r="E98" s="55"/>
      <c r="F98" s="42"/>
      <c r="G98" s="45" t="s">
        <v>122</v>
      </c>
      <c r="H98" s="21">
        <f>H99</f>
        <v>300000</v>
      </c>
    </row>
    <row r="99" spans="1:25" x14ac:dyDescent="0.25">
      <c r="A99" s="115"/>
      <c r="B99" s="52">
        <v>72</v>
      </c>
      <c r="C99" s="17">
        <v>1</v>
      </c>
      <c r="D99" s="58" t="s">
        <v>121</v>
      </c>
      <c r="E99" s="55" t="s">
        <v>20</v>
      </c>
      <c r="F99" s="42"/>
      <c r="G99" s="29" t="s">
        <v>21</v>
      </c>
      <c r="H99" s="21">
        <v>300000</v>
      </c>
    </row>
    <row r="100" spans="1:25" ht="16.5" customHeight="1" x14ac:dyDescent="0.25">
      <c r="A100" s="115"/>
      <c r="B100" s="47">
        <v>72</v>
      </c>
      <c r="C100" s="10">
        <v>2</v>
      </c>
      <c r="D100" s="50"/>
      <c r="E100" s="50"/>
      <c r="F100" s="51"/>
      <c r="G100" s="59" t="s">
        <v>123</v>
      </c>
      <c r="H100" s="13">
        <f>H101</f>
        <v>2553700</v>
      </c>
    </row>
    <row r="101" spans="1:25" ht="17.25" customHeight="1" x14ac:dyDescent="0.25">
      <c r="A101" s="115"/>
      <c r="B101" s="52">
        <v>72</v>
      </c>
      <c r="C101" s="17">
        <v>2</v>
      </c>
      <c r="D101" s="48"/>
      <c r="E101" s="48"/>
      <c r="F101" s="42" t="s">
        <v>16</v>
      </c>
      <c r="G101" s="40" t="s">
        <v>17</v>
      </c>
      <c r="H101" s="21">
        <f>H102+H106</f>
        <v>2553700</v>
      </c>
    </row>
    <row r="102" spans="1:25" x14ac:dyDescent="0.25">
      <c r="A102" s="115"/>
      <c r="B102" s="52">
        <v>72</v>
      </c>
      <c r="C102" s="17">
        <v>2</v>
      </c>
      <c r="D102" s="41" t="s">
        <v>18</v>
      </c>
      <c r="E102" s="48"/>
      <c r="F102" s="42"/>
      <c r="G102" s="22" t="s">
        <v>124</v>
      </c>
      <c r="H102" s="21">
        <f>SUM(H103:H105)</f>
        <v>2203700</v>
      </c>
    </row>
    <row r="103" spans="1:25" x14ac:dyDescent="0.25">
      <c r="A103" s="115"/>
      <c r="B103" s="52">
        <v>72</v>
      </c>
      <c r="C103" s="17">
        <v>2</v>
      </c>
      <c r="D103" s="41" t="s">
        <v>18</v>
      </c>
      <c r="E103" s="23" t="s">
        <v>20</v>
      </c>
      <c r="F103" s="42"/>
      <c r="G103" s="29" t="s">
        <v>21</v>
      </c>
      <c r="H103" s="21">
        <v>402000</v>
      </c>
    </row>
    <row r="104" spans="1:25" ht="25.5" x14ac:dyDescent="0.25">
      <c r="A104" s="115"/>
      <c r="B104" s="52">
        <v>72</v>
      </c>
      <c r="C104" s="17">
        <v>2</v>
      </c>
      <c r="D104" s="41" t="s">
        <v>18</v>
      </c>
      <c r="E104" s="23" t="s">
        <v>125</v>
      </c>
      <c r="F104" s="42"/>
      <c r="G104" s="60" t="s">
        <v>126</v>
      </c>
      <c r="H104" s="21">
        <v>1531400</v>
      </c>
    </row>
    <row r="105" spans="1:25" ht="30.75" customHeight="1" x14ac:dyDescent="0.25">
      <c r="A105" s="115"/>
      <c r="B105" s="52">
        <v>72</v>
      </c>
      <c r="C105" s="17">
        <v>2</v>
      </c>
      <c r="D105" s="41" t="s">
        <v>18</v>
      </c>
      <c r="E105" s="48" t="s">
        <v>127</v>
      </c>
      <c r="F105" s="42"/>
      <c r="G105" s="25" t="s">
        <v>128</v>
      </c>
      <c r="H105" s="21">
        <v>270300</v>
      </c>
    </row>
    <row r="106" spans="1:25" ht="25.5" customHeight="1" x14ac:dyDescent="0.25">
      <c r="A106" s="115"/>
      <c r="B106" s="52">
        <v>72</v>
      </c>
      <c r="C106" s="17">
        <v>2</v>
      </c>
      <c r="D106" s="41" t="s">
        <v>22</v>
      </c>
      <c r="E106" s="23"/>
      <c r="F106" s="42"/>
      <c r="G106" s="22" t="s">
        <v>129</v>
      </c>
      <c r="H106" s="21">
        <f>H107</f>
        <v>350000</v>
      </c>
    </row>
    <row r="107" spans="1:25" ht="15" customHeight="1" x14ac:dyDescent="0.25">
      <c r="A107" s="116"/>
      <c r="B107" s="52">
        <v>72</v>
      </c>
      <c r="C107" s="17">
        <v>2</v>
      </c>
      <c r="D107" s="41" t="s">
        <v>22</v>
      </c>
      <c r="E107" s="23" t="s">
        <v>20</v>
      </c>
      <c r="F107" s="42"/>
      <c r="G107" s="29" t="s">
        <v>21</v>
      </c>
      <c r="H107" s="21">
        <v>350000</v>
      </c>
    </row>
    <row r="108" spans="1:25" ht="15" customHeight="1" x14ac:dyDescent="0.25">
      <c r="A108" s="114">
        <v>4</v>
      </c>
      <c r="B108" s="47">
        <v>73</v>
      </c>
      <c r="C108" s="10"/>
      <c r="D108" s="50"/>
      <c r="E108" s="50"/>
      <c r="F108" s="51"/>
      <c r="G108" s="61" t="s">
        <v>130</v>
      </c>
      <c r="H108" s="13">
        <f>H109+H113</f>
        <v>1858951</v>
      </c>
    </row>
    <row r="109" spans="1:25" ht="17.25" customHeight="1" x14ac:dyDescent="0.25">
      <c r="A109" s="115"/>
      <c r="B109" s="47">
        <v>73</v>
      </c>
      <c r="C109" s="10">
        <v>1</v>
      </c>
      <c r="D109" s="50"/>
      <c r="E109" s="50"/>
      <c r="F109" s="51"/>
      <c r="G109" s="59" t="s">
        <v>131</v>
      </c>
      <c r="H109" s="13">
        <f t="shared" ref="H109:H110" si="0">H110</f>
        <v>250000</v>
      </c>
    </row>
    <row r="110" spans="1:25" ht="15" customHeight="1" x14ac:dyDescent="0.25">
      <c r="A110" s="115"/>
      <c r="B110" s="52">
        <v>73</v>
      </c>
      <c r="C110" s="17">
        <v>1</v>
      </c>
      <c r="D110" s="48"/>
      <c r="E110" s="48"/>
      <c r="F110" s="42" t="s">
        <v>16</v>
      </c>
      <c r="G110" s="40" t="s">
        <v>17</v>
      </c>
      <c r="H110" s="21">
        <f t="shared" si="0"/>
        <v>250000</v>
      </c>
    </row>
    <row r="111" spans="1:25" ht="26.25" x14ac:dyDescent="0.25">
      <c r="A111" s="115"/>
      <c r="B111" s="52">
        <v>73</v>
      </c>
      <c r="C111" s="17">
        <v>1</v>
      </c>
      <c r="D111" s="41" t="s">
        <v>18</v>
      </c>
      <c r="E111" s="48"/>
      <c r="F111" s="42"/>
      <c r="G111" s="22" t="s">
        <v>132</v>
      </c>
      <c r="H111" s="21">
        <f>SUM(H112)</f>
        <v>250000</v>
      </c>
    </row>
    <row r="112" spans="1:25" ht="15.75" customHeight="1" x14ac:dyDescent="0.25">
      <c r="A112" s="115"/>
      <c r="B112" s="52">
        <v>73</v>
      </c>
      <c r="C112" s="17">
        <v>1</v>
      </c>
      <c r="D112" s="41" t="s">
        <v>18</v>
      </c>
      <c r="E112" s="23" t="s">
        <v>20</v>
      </c>
      <c r="F112" s="42"/>
      <c r="G112" s="62" t="s">
        <v>21</v>
      </c>
      <c r="H112" s="21">
        <v>250000</v>
      </c>
      <c r="Y112" s="30"/>
    </row>
    <row r="113" spans="1:8" x14ac:dyDescent="0.25">
      <c r="A113" s="115"/>
      <c r="B113" s="47">
        <v>73</v>
      </c>
      <c r="C113" s="10">
        <v>2</v>
      </c>
      <c r="D113" s="50"/>
      <c r="E113" s="50"/>
      <c r="F113" s="51"/>
      <c r="G113" s="59" t="s">
        <v>133</v>
      </c>
      <c r="H113" s="13">
        <f>H114</f>
        <v>1608951</v>
      </c>
    </row>
    <row r="114" spans="1:8" s="30" customFormat="1" ht="15" customHeight="1" x14ac:dyDescent="0.2">
      <c r="A114" s="115"/>
      <c r="B114" s="52">
        <v>73</v>
      </c>
      <c r="C114" s="38">
        <v>2</v>
      </c>
      <c r="D114" s="63"/>
      <c r="E114" s="63"/>
      <c r="F114" s="42" t="s">
        <v>16</v>
      </c>
      <c r="G114" s="40" t="s">
        <v>17</v>
      </c>
      <c r="H114" s="21">
        <f>H115+H117+H119</f>
        <v>1608951</v>
      </c>
    </row>
    <row r="115" spans="1:8" s="30" customFormat="1" ht="12.75" x14ac:dyDescent="0.2">
      <c r="A115" s="115"/>
      <c r="B115" s="52">
        <v>73</v>
      </c>
      <c r="C115" s="38">
        <v>2</v>
      </c>
      <c r="D115" s="41" t="s">
        <v>18</v>
      </c>
      <c r="E115" s="63"/>
      <c r="F115" s="42"/>
      <c r="G115" s="22" t="s">
        <v>134</v>
      </c>
      <c r="H115" s="21">
        <f>H116</f>
        <v>30000</v>
      </c>
    </row>
    <row r="116" spans="1:8" s="30" customFormat="1" ht="12.75" x14ac:dyDescent="0.2">
      <c r="A116" s="115"/>
      <c r="B116" s="52">
        <v>73</v>
      </c>
      <c r="C116" s="38">
        <v>2</v>
      </c>
      <c r="D116" s="41" t="s">
        <v>18</v>
      </c>
      <c r="E116" s="23" t="s">
        <v>20</v>
      </c>
      <c r="F116" s="42"/>
      <c r="G116" s="29" t="s">
        <v>21</v>
      </c>
      <c r="H116" s="21">
        <v>30000</v>
      </c>
    </row>
    <row r="117" spans="1:8" s="30" customFormat="1" ht="12.75" x14ac:dyDescent="0.2">
      <c r="A117" s="115"/>
      <c r="B117" s="52">
        <v>73</v>
      </c>
      <c r="C117" s="38">
        <v>2</v>
      </c>
      <c r="D117" s="41" t="s">
        <v>22</v>
      </c>
      <c r="E117" s="23"/>
      <c r="F117" s="42"/>
      <c r="G117" s="22" t="s">
        <v>135</v>
      </c>
      <c r="H117" s="21">
        <f>H118</f>
        <v>60000</v>
      </c>
    </row>
    <row r="118" spans="1:8" s="30" customFormat="1" ht="12.75" x14ac:dyDescent="0.2">
      <c r="A118" s="115"/>
      <c r="B118" s="52">
        <v>73</v>
      </c>
      <c r="C118" s="38">
        <v>2</v>
      </c>
      <c r="D118" s="41" t="s">
        <v>22</v>
      </c>
      <c r="E118" s="23" t="s">
        <v>20</v>
      </c>
      <c r="F118" s="42"/>
      <c r="G118" s="29" t="s">
        <v>21</v>
      </c>
      <c r="H118" s="21">
        <v>60000</v>
      </c>
    </row>
    <row r="119" spans="1:8" s="30" customFormat="1" ht="27" customHeight="1" x14ac:dyDescent="0.2">
      <c r="A119" s="115"/>
      <c r="B119" s="52">
        <v>73</v>
      </c>
      <c r="C119" s="38">
        <v>2</v>
      </c>
      <c r="D119" s="41" t="s">
        <v>28</v>
      </c>
      <c r="E119" s="23"/>
      <c r="F119" s="42"/>
      <c r="G119" s="22" t="s">
        <v>136</v>
      </c>
      <c r="H119" s="21">
        <f>H120</f>
        <v>1518951</v>
      </c>
    </row>
    <row r="120" spans="1:8" s="30" customFormat="1" ht="25.5" customHeight="1" x14ac:dyDescent="0.2">
      <c r="A120" s="116"/>
      <c r="B120" s="52">
        <v>73</v>
      </c>
      <c r="C120" s="38">
        <v>2</v>
      </c>
      <c r="D120" s="41" t="s">
        <v>28</v>
      </c>
      <c r="E120" s="23" t="s">
        <v>137</v>
      </c>
      <c r="F120" s="42"/>
      <c r="G120" s="26" t="s">
        <v>138</v>
      </c>
      <c r="H120" s="21">
        <v>1518951</v>
      </c>
    </row>
    <row r="121" spans="1:8" ht="14.25" customHeight="1" x14ac:dyDescent="0.25">
      <c r="A121" s="114">
        <v>5</v>
      </c>
      <c r="B121" s="47">
        <v>74</v>
      </c>
      <c r="C121" s="10"/>
      <c r="D121" s="50"/>
      <c r="E121" s="50"/>
      <c r="F121" s="51"/>
      <c r="G121" s="61" t="s">
        <v>139</v>
      </c>
      <c r="H121" s="13">
        <f>H122+H132+H152+H165+H180</f>
        <v>88573444</v>
      </c>
    </row>
    <row r="122" spans="1:8" ht="30.75" customHeight="1" x14ac:dyDescent="0.25">
      <c r="A122" s="115"/>
      <c r="B122" s="47">
        <v>74</v>
      </c>
      <c r="C122" s="10">
        <v>1</v>
      </c>
      <c r="D122" s="50"/>
      <c r="E122" s="50"/>
      <c r="F122" s="51"/>
      <c r="G122" s="59" t="s">
        <v>140</v>
      </c>
      <c r="H122" s="13">
        <f>H123</f>
        <v>750000</v>
      </c>
    </row>
    <row r="123" spans="1:8" ht="15" customHeight="1" x14ac:dyDescent="0.25">
      <c r="A123" s="115"/>
      <c r="B123" s="52">
        <v>74</v>
      </c>
      <c r="C123" s="17">
        <v>1</v>
      </c>
      <c r="D123" s="48"/>
      <c r="E123" s="48"/>
      <c r="F123" s="42" t="s">
        <v>16</v>
      </c>
      <c r="G123" s="40" t="s">
        <v>17</v>
      </c>
      <c r="H123" s="21">
        <f>H124+H128+H130</f>
        <v>750000</v>
      </c>
    </row>
    <row r="124" spans="1:8" ht="17.25" customHeight="1" x14ac:dyDescent="0.25">
      <c r="A124" s="115"/>
      <c r="B124" s="52">
        <v>74</v>
      </c>
      <c r="C124" s="17">
        <v>1</v>
      </c>
      <c r="D124" s="41" t="s">
        <v>18</v>
      </c>
      <c r="E124" s="48"/>
      <c r="F124" s="42"/>
      <c r="G124" s="22" t="s">
        <v>141</v>
      </c>
      <c r="H124" s="21">
        <f>SUM(H125:H127)</f>
        <v>150000</v>
      </c>
    </row>
    <row r="125" spans="1:8" x14ac:dyDescent="0.25">
      <c r="A125" s="115"/>
      <c r="B125" s="52">
        <v>74</v>
      </c>
      <c r="C125" s="17">
        <v>1</v>
      </c>
      <c r="D125" s="41" t="s">
        <v>18</v>
      </c>
      <c r="E125" s="23" t="s">
        <v>20</v>
      </c>
      <c r="F125" s="42"/>
      <c r="G125" s="29" t="s">
        <v>21</v>
      </c>
      <c r="H125" s="21">
        <v>150000</v>
      </c>
    </row>
    <row r="126" spans="1:8" ht="39" hidden="1" x14ac:dyDescent="0.25">
      <c r="A126" s="115"/>
      <c r="B126" s="52">
        <v>74</v>
      </c>
      <c r="C126" s="17">
        <v>1</v>
      </c>
      <c r="D126" s="41" t="s">
        <v>18</v>
      </c>
      <c r="E126" s="55" t="s">
        <v>142</v>
      </c>
      <c r="F126" s="42"/>
      <c r="G126" s="29" t="s">
        <v>143</v>
      </c>
      <c r="H126" s="21"/>
    </row>
    <row r="127" spans="1:8" ht="39" hidden="1" x14ac:dyDescent="0.25">
      <c r="A127" s="115"/>
      <c r="B127" s="52">
        <v>74</v>
      </c>
      <c r="C127" s="17">
        <v>1</v>
      </c>
      <c r="D127" s="41" t="s">
        <v>18</v>
      </c>
      <c r="E127" s="55" t="s">
        <v>144</v>
      </c>
      <c r="F127" s="42"/>
      <c r="G127" s="29" t="s">
        <v>145</v>
      </c>
      <c r="H127" s="21"/>
    </row>
    <row r="128" spans="1:8" x14ac:dyDescent="0.25">
      <c r="A128" s="115"/>
      <c r="B128" s="52">
        <v>74</v>
      </c>
      <c r="C128" s="17">
        <v>1</v>
      </c>
      <c r="D128" s="41" t="s">
        <v>22</v>
      </c>
      <c r="E128" s="55"/>
      <c r="F128" s="42"/>
      <c r="G128" s="29" t="s">
        <v>146</v>
      </c>
      <c r="H128" s="21">
        <f>H129</f>
        <v>600000</v>
      </c>
    </row>
    <row r="129" spans="1:8" x14ac:dyDescent="0.25">
      <c r="A129" s="115"/>
      <c r="B129" s="52">
        <v>74</v>
      </c>
      <c r="C129" s="17">
        <v>1</v>
      </c>
      <c r="D129" s="41" t="s">
        <v>22</v>
      </c>
      <c r="E129" s="55" t="s">
        <v>20</v>
      </c>
      <c r="F129" s="42"/>
      <c r="G129" s="29" t="s">
        <v>21</v>
      </c>
      <c r="H129" s="21">
        <v>600000</v>
      </c>
    </row>
    <row r="130" spans="1:8" hidden="1" x14ac:dyDescent="0.25">
      <c r="A130" s="115"/>
      <c r="B130" s="52">
        <v>74</v>
      </c>
      <c r="C130" s="17">
        <v>1</v>
      </c>
      <c r="D130" s="41" t="s">
        <v>28</v>
      </c>
      <c r="E130" s="48"/>
      <c r="F130" s="42"/>
      <c r="G130" s="22" t="s">
        <v>147</v>
      </c>
      <c r="H130" s="21">
        <f>H131</f>
        <v>0</v>
      </c>
    </row>
    <row r="131" spans="1:8" hidden="1" x14ac:dyDescent="0.25">
      <c r="A131" s="115"/>
      <c r="B131" s="52">
        <v>74</v>
      </c>
      <c r="C131" s="17">
        <v>1</v>
      </c>
      <c r="D131" s="41" t="s">
        <v>28</v>
      </c>
      <c r="E131" s="23" t="s">
        <v>20</v>
      </c>
      <c r="F131" s="42"/>
      <c r="G131" s="29" t="s">
        <v>21</v>
      </c>
      <c r="H131" s="21"/>
    </row>
    <row r="132" spans="1:8" ht="15.75" customHeight="1" x14ac:dyDescent="0.25">
      <c r="A132" s="115"/>
      <c r="B132" s="47">
        <v>74</v>
      </c>
      <c r="C132" s="10">
        <v>2</v>
      </c>
      <c r="D132" s="50"/>
      <c r="E132" s="50"/>
      <c r="F132" s="51"/>
      <c r="G132" s="59" t="s">
        <v>148</v>
      </c>
      <c r="H132" s="13">
        <f>H133</f>
        <v>50475142.399999999</v>
      </c>
    </row>
    <row r="133" spans="1:8" ht="17.25" customHeight="1" x14ac:dyDescent="0.25">
      <c r="A133" s="115"/>
      <c r="B133" s="52">
        <v>74</v>
      </c>
      <c r="C133" s="17">
        <v>2</v>
      </c>
      <c r="D133" s="48"/>
      <c r="E133" s="48"/>
      <c r="F133" s="42" t="s">
        <v>16</v>
      </c>
      <c r="G133" s="40" t="s">
        <v>17</v>
      </c>
      <c r="H133" s="21">
        <f>H134+H139+H144+H150</f>
        <v>50475142.399999999</v>
      </c>
    </row>
    <row r="134" spans="1:8" ht="26.25" x14ac:dyDescent="0.25">
      <c r="A134" s="115"/>
      <c r="B134" s="52">
        <v>74</v>
      </c>
      <c r="C134" s="17">
        <v>2</v>
      </c>
      <c r="D134" s="41" t="s">
        <v>18</v>
      </c>
      <c r="E134" s="48"/>
      <c r="F134" s="42"/>
      <c r="G134" s="22" t="s">
        <v>149</v>
      </c>
      <c r="H134" s="21">
        <f>SUM(H135:H138)</f>
        <v>24328900</v>
      </c>
    </row>
    <row r="135" spans="1:8" ht="26.25" customHeight="1" x14ac:dyDescent="0.25">
      <c r="A135" s="115"/>
      <c r="B135" s="52">
        <v>74</v>
      </c>
      <c r="C135" s="17">
        <v>2</v>
      </c>
      <c r="D135" s="41" t="s">
        <v>18</v>
      </c>
      <c r="E135" s="23" t="s">
        <v>45</v>
      </c>
      <c r="F135" s="42"/>
      <c r="G135" s="56" t="s">
        <v>46</v>
      </c>
      <c r="H135" s="21">
        <v>12461464</v>
      </c>
    </row>
    <row r="136" spans="1:8" ht="27.75" customHeight="1" x14ac:dyDescent="0.25">
      <c r="A136" s="115"/>
      <c r="B136" s="52">
        <v>74</v>
      </c>
      <c r="C136" s="17">
        <v>2</v>
      </c>
      <c r="D136" s="41" t="s">
        <v>18</v>
      </c>
      <c r="E136" s="23" t="s">
        <v>47</v>
      </c>
      <c r="F136" s="42"/>
      <c r="G136" s="43" t="s">
        <v>48</v>
      </c>
      <c r="H136" s="21">
        <v>250000</v>
      </c>
    </row>
    <row r="137" spans="1:8" ht="38.25" x14ac:dyDescent="0.25">
      <c r="A137" s="115"/>
      <c r="B137" s="52">
        <v>74</v>
      </c>
      <c r="C137" s="17">
        <v>2</v>
      </c>
      <c r="D137" s="41" t="s">
        <v>18</v>
      </c>
      <c r="E137" s="23" t="s">
        <v>51</v>
      </c>
      <c r="F137" s="42"/>
      <c r="G137" s="57" t="s">
        <v>52</v>
      </c>
      <c r="H137" s="21">
        <v>9874820</v>
      </c>
    </row>
    <row r="138" spans="1:8" ht="27" customHeight="1" x14ac:dyDescent="0.25">
      <c r="A138" s="115"/>
      <c r="B138" s="52">
        <v>74</v>
      </c>
      <c r="C138" s="17">
        <v>2</v>
      </c>
      <c r="D138" s="41" t="s">
        <v>18</v>
      </c>
      <c r="E138" s="23" t="s">
        <v>53</v>
      </c>
      <c r="F138" s="42"/>
      <c r="G138" s="25" t="s">
        <v>80</v>
      </c>
      <c r="H138" s="21">
        <v>1742616</v>
      </c>
    </row>
    <row r="139" spans="1:8" ht="15.75" customHeight="1" x14ac:dyDescent="0.25">
      <c r="A139" s="115"/>
      <c r="B139" s="52">
        <v>74</v>
      </c>
      <c r="C139" s="17">
        <v>2</v>
      </c>
      <c r="D139" s="41" t="s">
        <v>22</v>
      </c>
      <c r="E139" s="23"/>
      <c r="F139" s="42"/>
      <c r="G139" s="22" t="s">
        <v>150</v>
      </c>
      <c r="H139" s="21">
        <f>SUM(H140:H143)</f>
        <v>15880121.4</v>
      </c>
    </row>
    <row r="140" spans="1:8" ht="26.25" customHeight="1" x14ac:dyDescent="0.25">
      <c r="A140" s="115"/>
      <c r="B140" s="52">
        <v>74</v>
      </c>
      <c r="C140" s="17">
        <v>2</v>
      </c>
      <c r="D140" s="41" t="s">
        <v>22</v>
      </c>
      <c r="E140" s="23" t="s">
        <v>45</v>
      </c>
      <c r="F140" s="42"/>
      <c r="G140" s="56" t="s">
        <v>46</v>
      </c>
      <c r="H140" s="21">
        <v>11215462.4</v>
      </c>
    </row>
    <row r="141" spans="1:8" ht="27.75" customHeight="1" x14ac:dyDescent="0.25">
      <c r="A141" s="115"/>
      <c r="B141" s="52">
        <v>74</v>
      </c>
      <c r="C141" s="17">
        <v>2</v>
      </c>
      <c r="D141" s="41" t="s">
        <v>22</v>
      </c>
      <c r="E141" s="23" t="s">
        <v>47</v>
      </c>
      <c r="F141" s="42"/>
      <c r="G141" s="43" t="s">
        <v>48</v>
      </c>
      <c r="H141" s="21">
        <v>120000</v>
      </c>
    </row>
    <row r="142" spans="1:8" ht="38.25" x14ac:dyDescent="0.25">
      <c r="A142" s="115"/>
      <c r="B142" s="52">
        <v>74</v>
      </c>
      <c r="C142" s="17">
        <v>2</v>
      </c>
      <c r="D142" s="41" t="s">
        <v>22</v>
      </c>
      <c r="E142" s="23" t="s">
        <v>51</v>
      </c>
      <c r="F142" s="42"/>
      <c r="G142" s="57" t="s">
        <v>52</v>
      </c>
      <c r="H142" s="21">
        <v>3862960</v>
      </c>
    </row>
    <row r="143" spans="1:8" ht="30" customHeight="1" x14ac:dyDescent="0.25">
      <c r="A143" s="115"/>
      <c r="B143" s="52">
        <v>74</v>
      </c>
      <c r="C143" s="17">
        <v>2</v>
      </c>
      <c r="D143" s="41" t="s">
        <v>22</v>
      </c>
      <c r="E143" s="23" t="s">
        <v>53</v>
      </c>
      <c r="F143" s="42"/>
      <c r="G143" s="25" t="s">
        <v>80</v>
      </c>
      <c r="H143" s="21">
        <v>681699</v>
      </c>
    </row>
    <row r="144" spans="1:8" ht="15.75" customHeight="1" x14ac:dyDescent="0.25">
      <c r="A144" s="115"/>
      <c r="B144" s="52">
        <v>74</v>
      </c>
      <c r="C144" s="17">
        <v>2</v>
      </c>
      <c r="D144" s="41" t="s">
        <v>28</v>
      </c>
      <c r="E144" s="23"/>
      <c r="F144" s="42"/>
      <c r="G144" s="22" t="s">
        <v>151</v>
      </c>
      <c r="H144" s="21">
        <f>SUM(H145:H149)</f>
        <v>10166121</v>
      </c>
    </row>
    <row r="145" spans="1:8" ht="27.75" customHeight="1" x14ac:dyDescent="0.25">
      <c r="A145" s="115"/>
      <c r="B145" s="52">
        <v>74</v>
      </c>
      <c r="C145" s="17">
        <v>2</v>
      </c>
      <c r="D145" s="41" t="s">
        <v>28</v>
      </c>
      <c r="E145" s="23" t="s">
        <v>45</v>
      </c>
      <c r="F145" s="42"/>
      <c r="G145" s="56" t="s">
        <v>46</v>
      </c>
      <c r="H145" s="21">
        <v>2573547</v>
      </c>
    </row>
    <row r="146" spans="1:8" ht="29.25" customHeight="1" x14ac:dyDescent="0.25">
      <c r="A146" s="115"/>
      <c r="B146" s="52">
        <v>74</v>
      </c>
      <c r="C146" s="17">
        <v>2</v>
      </c>
      <c r="D146" s="41" t="s">
        <v>28</v>
      </c>
      <c r="E146" s="23" t="s">
        <v>47</v>
      </c>
      <c r="F146" s="42"/>
      <c r="G146" s="43" t="s">
        <v>48</v>
      </c>
      <c r="H146" s="21">
        <v>50000</v>
      </c>
    </row>
    <row r="147" spans="1:8" x14ac:dyDescent="0.25">
      <c r="A147" s="115"/>
      <c r="B147" s="52">
        <v>74</v>
      </c>
      <c r="C147" s="17">
        <v>2</v>
      </c>
      <c r="D147" s="41" t="s">
        <v>28</v>
      </c>
      <c r="E147" s="23" t="s">
        <v>49</v>
      </c>
      <c r="F147" s="42"/>
      <c r="G147" s="44" t="s">
        <v>50</v>
      </c>
      <c r="H147" s="21">
        <v>924000</v>
      </c>
    </row>
    <row r="148" spans="1:8" ht="38.25" customHeight="1" x14ac:dyDescent="0.25">
      <c r="A148" s="115"/>
      <c r="B148" s="52">
        <v>74</v>
      </c>
      <c r="C148" s="17">
        <v>2</v>
      </c>
      <c r="D148" s="41" t="s">
        <v>28</v>
      </c>
      <c r="E148" s="23" t="s">
        <v>51</v>
      </c>
      <c r="F148" s="42"/>
      <c r="G148" s="57" t="s">
        <v>52</v>
      </c>
      <c r="H148" s="21">
        <v>5625788</v>
      </c>
    </row>
    <row r="149" spans="1:8" ht="27" customHeight="1" x14ac:dyDescent="0.25">
      <c r="A149" s="115"/>
      <c r="B149" s="52">
        <v>74</v>
      </c>
      <c r="C149" s="17">
        <v>2</v>
      </c>
      <c r="D149" s="41" t="s">
        <v>28</v>
      </c>
      <c r="E149" s="23" t="s">
        <v>53</v>
      </c>
      <c r="F149" s="42"/>
      <c r="G149" s="25" t="s">
        <v>80</v>
      </c>
      <c r="H149" s="21">
        <v>992786</v>
      </c>
    </row>
    <row r="150" spans="1:8" x14ac:dyDescent="0.25">
      <c r="A150" s="115"/>
      <c r="B150" s="52">
        <v>74</v>
      </c>
      <c r="C150" s="17">
        <v>2</v>
      </c>
      <c r="D150" s="41" t="s">
        <v>85</v>
      </c>
      <c r="E150" s="55"/>
      <c r="F150" s="42"/>
      <c r="G150" s="25" t="s">
        <v>152</v>
      </c>
      <c r="H150" s="21">
        <f>H151</f>
        <v>100000</v>
      </c>
    </row>
    <row r="151" spans="1:8" x14ac:dyDescent="0.25">
      <c r="A151" s="115"/>
      <c r="B151" s="52">
        <v>74</v>
      </c>
      <c r="C151" s="17">
        <v>2</v>
      </c>
      <c r="D151" s="41" t="s">
        <v>85</v>
      </c>
      <c r="E151" s="55" t="s">
        <v>20</v>
      </c>
      <c r="F151" s="42"/>
      <c r="G151" s="29" t="s">
        <v>21</v>
      </c>
      <c r="H151" s="21">
        <v>100000</v>
      </c>
    </row>
    <row r="152" spans="1:8" x14ac:dyDescent="0.25">
      <c r="A152" s="115"/>
      <c r="B152" s="47">
        <v>74</v>
      </c>
      <c r="C152" s="10">
        <v>3</v>
      </c>
      <c r="D152" s="50"/>
      <c r="E152" s="50"/>
      <c r="F152" s="51"/>
      <c r="G152" s="59" t="s">
        <v>153</v>
      </c>
      <c r="H152" s="13">
        <f>H153</f>
        <v>34808813.600000001</v>
      </c>
    </row>
    <row r="153" spans="1:8" ht="16.5" customHeight="1" x14ac:dyDescent="0.25">
      <c r="A153" s="115"/>
      <c r="B153" s="52">
        <v>74</v>
      </c>
      <c r="C153" s="17">
        <v>3</v>
      </c>
      <c r="D153" s="48"/>
      <c r="E153" s="48"/>
      <c r="F153" s="42" t="s">
        <v>16</v>
      </c>
      <c r="G153" s="40" t="s">
        <v>17</v>
      </c>
      <c r="H153" s="21">
        <f>H154+H156+H161</f>
        <v>34808813.600000001</v>
      </c>
    </row>
    <row r="154" spans="1:8" ht="15" customHeight="1" x14ac:dyDescent="0.25">
      <c r="A154" s="115"/>
      <c r="B154" s="52">
        <v>74</v>
      </c>
      <c r="C154" s="17">
        <v>3</v>
      </c>
      <c r="D154" s="41" t="s">
        <v>18</v>
      </c>
      <c r="E154" s="48"/>
      <c r="F154" s="42"/>
      <c r="G154" s="22" t="s">
        <v>154</v>
      </c>
      <c r="H154" s="21">
        <f>H155</f>
        <v>180000</v>
      </c>
    </row>
    <row r="155" spans="1:8" ht="14.25" customHeight="1" x14ac:dyDescent="0.25">
      <c r="A155" s="115"/>
      <c r="B155" s="52">
        <v>74</v>
      </c>
      <c r="C155" s="17">
        <v>3</v>
      </c>
      <c r="D155" s="41" t="s">
        <v>18</v>
      </c>
      <c r="E155" s="23" t="s">
        <v>20</v>
      </c>
      <c r="F155" s="42"/>
      <c r="G155" s="29" t="s">
        <v>21</v>
      </c>
      <c r="H155" s="21">
        <v>180000</v>
      </c>
    </row>
    <row r="156" spans="1:8" ht="27" customHeight="1" x14ac:dyDescent="0.25">
      <c r="A156" s="115"/>
      <c r="B156" s="52">
        <v>74</v>
      </c>
      <c r="C156" s="17">
        <v>3</v>
      </c>
      <c r="D156" s="41" t="s">
        <v>22</v>
      </c>
      <c r="E156" s="23"/>
      <c r="F156" s="42"/>
      <c r="G156" s="22" t="s">
        <v>155</v>
      </c>
      <c r="H156" s="21">
        <f>SUM(H157:H160)</f>
        <v>22644100</v>
      </c>
    </row>
    <row r="157" spans="1:8" ht="42.75" customHeight="1" x14ac:dyDescent="0.25">
      <c r="A157" s="115"/>
      <c r="B157" s="52">
        <v>74</v>
      </c>
      <c r="C157" s="17">
        <v>3</v>
      </c>
      <c r="D157" s="41" t="s">
        <v>22</v>
      </c>
      <c r="E157" s="23" t="s">
        <v>156</v>
      </c>
      <c r="F157" s="42"/>
      <c r="G157" s="25" t="s">
        <v>157</v>
      </c>
      <c r="H157" s="21">
        <v>74600</v>
      </c>
    </row>
    <row r="158" spans="1:8" ht="42.75" customHeight="1" x14ac:dyDescent="0.25">
      <c r="A158" s="115"/>
      <c r="B158" s="52">
        <v>74</v>
      </c>
      <c r="C158" s="17">
        <v>3</v>
      </c>
      <c r="D158" s="41" t="s">
        <v>22</v>
      </c>
      <c r="E158" s="23" t="s">
        <v>158</v>
      </c>
      <c r="F158" s="42"/>
      <c r="G158" s="25" t="s">
        <v>159</v>
      </c>
      <c r="H158" s="21">
        <v>1292100</v>
      </c>
    </row>
    <row r="159" spans="1:8" ht="27" customHeight="1" x14ac:dyDescent="0.25">
      <c r="A159" s="115"/>
      <c r="B159" s="52">
        <v>74</v>
      </c>
      <c r="C159" s="17">
        <v>3</v>
      </c>
      <c r="D159" s="41" t="s">
        <v>22</v>
      </c>
      <c r="E159" s="23" t="s">
        <v>160</v>
      </c>
      <c r="F159" s="42"/>
      <c r="G159" s="26" t="s">
        <v>161</v>
      </c>
      <c r="H159" s="21">
        <v>21104500</v>
      </c>
    </row>
    <row r="160" spans="1:8" ht="41.25" customHeight="1" x14ac:dyDescent="0.25">
      <c r="A160" s="115"/>
      <c r="B160" s="52">
        <v>74</v>
      </c>
      <c r="C160" s="17">
        <v>3</v>
      </c>
      <c r="D160" s="41" t="s">
        <v>22</v>
      </c>
      <c r="E160" s="23" t="s">
        <v>162</v>
      </c>
      <c r="F160" s="42"/>
      <c r="G160" s="25" t="s">
        <v>163</v>
      </c>
      <c r="H160" s="21">
        <v>172900</v>
      </c>
    </row>
    <row r="161" spans="1:8" x14ac:dyDescent="0.25">
      <c r="A161" s="115"/>
      <c r="B161" s="52">
        <v>74</v>
      </c>
      <c r="C161" s="17">
        <v>3</v>
      </c>
      <c r="D161" s="41" t="s">
        <v>28</v>
      </c>
      <c r="E161" s="23"/>
      <c r="F161" s="42"/>
      <c r="G161" s="22" t="s">
        <v>164</v>
      </c>
      <c r="H161" s="21">
        <f>SUM(H162:H164)</f>
        <v>11984713.6</v>
      </c>
    </row>
    <row r="162" spans="1:8" ht="93" customHeight="1" x14ac:dyDescent="0.25">
      <c r="A162" s="115"/>
      <c r="B162" s="52">
        <v>74</v>
      </c>
      <c r="C162" s="17">
        <v>3</v>
      </c>
      <c r="D162" s="41" t="s">
        <v>28</v>
      </c>
      <c r="E162" s="23" t="s">
        <v>165</v>
      </c>
      <c r="F162" s="42"/>
      <c r="G162" s="26" t="s">
        <v>166</v>
      </c>
      <c r="H162" s="21">
        <v>11641913.6</v>
      </c>
    </row>
    <row r="163" spans="1:8" ht="18" customHeight="1" x14ac:dyDescent="0.25">
      <c r="A163" s="115"/>
      <c r="B163" s="52">
        <v>74</v>
      </c>
      <c r="C163" s="17">
        <v>3</v>
      </c>
      <c r="D163" s="41" t="s">
        <v>28</v>
      </c>
      <c r="E163" s="23" t="s">
        <v>167</v>
      </c>
      <c r="F163" s="42"/>
      <c r="G163" s="25" t="s">
        <v>168</v>
      </c>
      <c r="H163" s="21">
        <v>38300</v>
      </c>
    </row>
    <row r="164" spans="1:8" ht="25.5" x14ac:dyDescent="0.25">
      <c r="A164" s="115"/>
      <c r="B164" s="52">
        <v>74</v>
      </c>
      <c r="C164" s="17">
        <v>3</v>
      </c>
      <c r="D164" s="41" t="s">
        <v>28</v>
      </c>
      <c r="E164" s="55" t="s">
        <v>169</v>
      </c>
      <c r="F164" s="42"/>
      <c r="G164" s="25" t="s">
        <v>170</v>
      </c>
      <c r="H164" s="21">
        <v>304500</v>
      </c>
    </row>
    <row r="165" spans="1:8" ht="16.5" customHeight="1" x14ac:dyDescent="0.25">
      <c r="A165" s="115"/>
      <c r="B165" s="47">
        <v>74</v>
      </c>
      <c r="C165" s="10">
        <v>4</v>
      </c>
      <c r="D165" s="50"/>
      <c r="E165" s="50"/>
      <c r="F165" s="51"/>
      <c r="G165" s="59" t="s">
        <v>171</v>
      </c>
      <c r="H165" s="13">
        <f>H166</f>
        <v>2199488</v>
      </c>
    </row>
    <row r="166" spans="1:8" ht="15.75" customHeight="1" x14ac:dyDescent="0.25">
      <c r="A166" s="115"/>
      <c r="B166" s="64">
        <v>74</v>
      </c>
      <c r="C166" s="38">
        <v>4</v>
      </c>
      <c r="D166" s="63"/>
      <c r="E166" s="63"/>
      <c r="F166" s="42" t="s">
        <v>16</v>
      </c>
      <c r="G166" s="40" t="s">
        <v>17</v>
      </c>
      <c r="H166" s="32">
        <f>H167+H169+H171+H173+H176+H178</f>
        <v>2199488</v>
      </c>
    </row>
    <row r="167" spans="1:8" ht="26.25" x14ac:dyDescent="0.25">
      <c r="A167" s="115"/>
      <c r="B167" s="52">
        <v>74</v>
      </c>
      <c r="C167" s="17">
        <v>4</v>
      </c>
      <c r="D167" s="41" t="s">
        <v>18</v>
      </c>
      <c r="E167" s="48"/>
      <c r="F167" s="42"/>
      <c r="G167" s="22" t="s">
        <v>172</v>
      </c>
      <c r="H167" s="21">
        <f>H168</f>
        <v>200000</v>
      </c>
    </row>
    <row r="168" spans="1:8" ht="15.75" customHeight="1" x14ac:dyDescent="0.25">
      <c r="A168" s="115"/>
      <c r="B168" s="52">
        <v>74</v>
      </c>
      <c r="C168" s="17">
        <v>4</v>
      </c>
      <c r="D168" s="41" t="s">
        <v>18</v>
      </c>
      <c r="E168" s="23" t="s">
        <v>20</v>
      </c>
      <c r="F168" s="42"/>
      <c r="G168" s="29" t="s">
        <v>21</v>
      </c>
      <c r="H168" s="21">
        <v>200000</v>
      </c>
    </row>
    <row r="169" spans="1:8" ht="15.75" customHeight="1" x14ac:dyDescent="0.25">
      <c r="A169" s="115"/>
      <c r="B169" s="52">
        <v>74</v>
      </c>
      <c r="C169" s="17">
        <v>4</v>
      </c>
      <c r="D169" s="41" t="s">
        <v>22</v>
      </c>
      <c r="E169" s="55"/>
      <c r="F169" s="42"/>
      <c r="G169" s="22" t="s">
        <v>173</v>
      </c>
      <c r="H169" s="21">
        <f>H170</f>
        <v>139000</v>
      </c>
    </row>
    <row r="170" spans="1:8" ht="15.75" customHeight="1" x14ac:dyDescent="0.25">
      <c r="A170" s="115"/>
      <c r="B170" s="52">
        <v>74</v>
      </c>
      <c r="C170" s="17">
        <v>4</v>
      </c>
      <c r="D170" s="41" t="s">
        <v>22</v>
      </c>
      <c r="E170" s="23" t="s">
        <v>20</v>
      </c>
      <c r="F170" s="42"/>
      <c r="G170" s="29" t="s">
        <v>21</v>
      </c>
      <c r="H170" s="21">
        <v>139000</v>
      </c>
    </row>
    <row r="171" spans="1:8" ht="15.75" customHeight="1" x14ac:dyDescent="0.25">
      <c r="A171" s="115"/>
      <c r="B171" s="52">
        <v>74</v>
      </c>
      <c r="C171" s="17">
        <v>4</v>
      </c>
      <c r="D171" s="41" t="s">
        <v>28</v>
      </c>
      <c r="E171" s="55"/>
      <c r="F171" s="42"/>
      <c r="G171" s="22" t="s">
        <v>174</v>
      </c>
      <c r="H171" s="21">
        <f>H172</f>
        <v>30000</v>
      </c>
    </row>
    <row r="172" spans="1:8" ht="15.75" customHeight="1" x14ac:dyDescent="0.25">
      <c r="A172" s="115"/>
      <c r="B172" s="52">
        <v>74</v>
      </c>
      <c r="C172" s="17">
        <v>4</v>
      </c>
      <c r="D172" s="41" t="s">
        <v>28</v>
      </c>
      <c r="E172" s="23" t="s">
        <v>20</v>
      </c>
      <c r="F172" s="42"/>
      <c r="G172" s="29" t="s">
        <v>21</v>
      </c>
      <c r="H172" s="21">
        <v>30000</v>
      </c>
    </row>
    <row r="173" spans="1:8" ht="15.75" customHeight="1" x14ac:dyDescent="0.25">
      <c r="A173" s="115"/>
      <c r="B173" s="52">
        <v>74</v>
      </c>
      <c r="C173" s="17">
        <v>4</v>
      </c>
      <c r="D173" s="41" t="s">
        <v>85</v>
      </c>
      <c r="E173" s="55"/>
      <c r="F173" s="42"/>
      <c r="G173" s="22" t="s">
        <v>175</v>
      </c>
      <c r="H173" s="21">
        <f>SUM(H174:H175)</f>
        <v>1637488</v>
      </c>
    </row>
    <row r="174" spans="1:8" ht="28.5" customHeight="1" x14ac:dyDescent="0.25">
      <c r="A174" s="115"/>
      <c r="B174" s="52">
        <v>74</v>
      </c>
      <c r="C174" s="17">
        <v>4</v>
      </c>
      <c r="D174" s="41" t="s">
        <v>85</v>
      </c>
      <c r="E174" s="55" t="s">
        <v>45</v>
      </c>
      <c r="F174" s="42"/>
      <c r="G174" s="22" t="s">
        <v>46</v>
      </c>
      <c r="H174" s="21">
        <v>1509588</v>
      </c>
    </row>
    <row r="175" spans="1:8" ht="15.75" customHeight="1" x14ac:dyDescent="0.25">
      <c r="A175" s="115"/>
      <c r="B175" s="52">
        <v>74</v>
      </c>
      <c r="C175" s="17">
        <v>4</v>
      </c>
      <c r="D175" s="41" t="s">
        <v>85</v>
      </c>
      <c r="E175" s="23" t="s">
        <v>20</v>
      </c>
      <c r="F175" s="42"/>
      <c r="G175" s="29" t="s">
        <v>21</v>
      </c>
      <c r="H175" s="21">
        <v>127900</v>
      </c>
    </row>
    <row r="176" spans="1:8" ht="15.75" customHeight="1" x14ac:dyDescent="0.25">
      <c r="A176" s="115"/>
      <c r="B176" s="52">
        <v>74</v>
      </c>
      <c r="C176" s="17">
        <v>4</v>
      </c>
      <c r="D176" s="41" t="s">
        <v>91</v>
      </c>
      <c r="E176" s="55"/>
      <c r="F176" s="42"/>
      <c r="G176" s="22" t="s">
        <v>176</v>
      </c>
      <c r="H176" s="21">
        <f>H177</f>
        <v>140000</v>
      </c>
    </row>
    <row r="177" spans="1:8" ht="15.75" customHeight="1" x14ac:dyDescent="0.25">
      <c r="A177" s="115"/>
      <c r="B177" s="52">
        <v>74</v>
      </c>
      <c r="C177" s="17">
        <v>4</v>
      </c>
      <c r="D177" s="41" t="s">
        <v>91</v>
      </c>
      <c r="E177" s="23" t="s">
        <v>20</v>
      </c>
      <c r="F177" s="42"/>
      <c r="G177" s="29" t="s">
        <v>21</v>
      </c>
      <c r="H177" s="21">
        <v>140000</v>
      </c>
    </row>
    <row r="178" spans="1:8" ht="26.25" x14ac:dyDescent="0.25">
      <c r="A178" s="115"/>
      <c r="B178" s="52">
        <v>74</v>
      </c>
      <c r="C178" s="17">
        <v>4</v>
      </c>
      <c r="D178" s="58" t="s">
        <v>117</v>
      </c>
      <c r="E178" s="55"/>
      <c r="F178" s="42"/>
      <c r="G178" s="65" t="s">
        <v>177</v>
      </c>
      <c r="H178" s="21">
        <f>H179</f>
        <v>53000</v>
      </c>
    </row>
    <row r="179" spans="1:8" ht="39" x14ac:dyDescent="0.25">
      <c r="A179" s="115"/>
      <c r="B179" s="52">
        <v>74</v>
      </c>
      <c r="C179" s="17">
        <v>4</v>
      </c>
      <c r="D179" s="58" t="s">
        <v>117</v>
      </c>
      <c r="E179" s="55" t="s">
        <v>178</v>
      </c>
      <c r="F179" s="42"/>
      <c r="G179" s="65" t="s">
        <v>179</v>
      </c>
      <c r="H179" s="21">
        <v>53000</v>
      </c>
    </row>
    <row r="180" spans="1:8" ht="15.75" customHeight="1" x14ac:dyDescent="0.25">
      <c r="A180" s="115"/>
      <c r="B180" s="47">
        <v>74</v>
      </c>
      <c r="C180" s="10">
        <v>5</v>
      </c>
      <c r="D180" s="66"/>
      <c r="E180" s="67"/>
      <c r="F180" s="51"/>
      <c r="G180" s="68" t="s">
        <v>180</v>
      </c>
      <c r="H180" s="13">
        <f>H181</f>
        <v>340000</v>
      </c>
    </row>
    <row r="181" spans="1:8" ht="15.75" customHeight="1" x14ac:dyDescent="0.25">
      <c r="A181" s="115"/>
      <c r="B181" s="52">
        <v>74</v>
      </c>
      <c r="C181" s="17">
        <v>5</v>
      </c>
      <c r="D181" s="58"/>
      <c r="E181" s="55"/>
      <c r="F181" s="42" t="s">
        <v>16</v>
      </c>
      <c r="G181" s="54" t="s">
        <v>17</v>
      </c>
      <c r="H181" s="21">
        <f>H182+H184</f>
        <v>340000</v>
      </c>
    </row>
    <row r="182" spans="1:8" ht="26.25" x14ac:dyDescent="0.25">
      <c r="A182" s="115"/>
      <c r="B182" s="52">
        <v>74</v>
      </c>
      <c r="C182" s="17">
        <v>5</v>
      </c>
      <c r="D182" s="58" t="s">
        <v>18</v>
      </c>
      <c r="E182" s="55"/>
      <c r="F182" s="42"/>
      <c r="G182" s="65" t="s">
        <v>181</v>
      </c>
      <c r="H182" s="21">
        <f>H183</f>
        <v>240000</v>
      </c>
    </row>
    <row r="183" spans="1:8" ht="15.75" customHeight="1" x14ac:dyDescent="0.25">
      <c r="A183" s="115"/>
      <c r="B183" s="52">
        <v>74</v>
      </c>
      <c r="C183" s="17">
        <v>5</v>
      </c>
      <c r="D183" s="58" t="s">
        <v>18</v>
      </c>
      <c r="E183" s="55" t="s">
        <v>20</v>
      </c>
      <c r="F183" s="42"/>
      <c r="G183" s="29" t="s">
        <v>21</v>
      </c>
      <c r="H183" s="21">
        <v>240000</v>
      </c>
    </row>
    <row r="184" spans="1:8" ht="15.75" customHeight="1" x14ac:dyDescent="0.25">
      <c r="A184" s="115"/>
      <c r="B184" s="52">
        <v>74</v>
      </c>
      <c r="C184" s="17">
        <v>5</v>
      </c>
      <c r="D184" s="58" t="s">
        <v>22</v>
      </c>
      <c r="E184" s="55"/>
      <c r="F184" s="42"/>
      <c r="G184" s="65" t="s">
        <v>182</v>
      </c>
      <c r="H184" s="21">
        <f>H185</f>
        <v>100000</v>
      </c>
    </row>
    <row r="185" spans="1:8" ht="15.75" customHeight="1" x14ac:dyDescent="0.25">
      <c r="A185" s="116"/>
      <c r="B185" s="52">
        <v>74</v>
      </c>
      <c r="C185" s="17">
        <v>5</v>
      </c>
      <c r="D185" s="58" t="s">
        <v>22</v>
      </c>
      <c r="E185" s="55" t="s">
        <v>20</v>
      </c>
      <c r="F185" s="42"/>
      <c r="G185" s="29" t="s">
        <v>21</v>
      </c>
      <c r="H185" s="21">
        <v>100000</v>
      </c>
    </row>
    <row r="186" spans="1:8" ht="15" customHeight="1" x14ac:dyDescent="0.25">
      <c r="A186" s="114">
        <v>6</v>
      </c>
      <c r="B186" s="10">
        <v>75</v>
      </c>
      <c r="C186" s="10"/>
      <c r="D186" s="50"/>
      <c r="E186" s="50"/>
      <c r="F186" s="51"/>
      <c r="G186" s="61" t="s">
        <v>183</v>
      </c>
      <c r="H186" s="13">
        <f>H187+H197+H223+H227+H235+H243+H213</f>
        <v>176280312.41999999</v>
      </c>
    </row>
    <row r="187" spans="1:8" ht="27.75" customHeight="1" x14ac:dyDescent="0.25">
      <c r="A187" s="115"/>
      <c r="B187" s="10">
        <v>75</v>
      </c>
      <c r="C187" s="10">
        <v>1</v>
      </c>
      <c r="D187" s="50"/>
      <c r="E187" s="50"/>
      <c r="F187" s="51"/>
      <c r="G187" s="59" t="s">
        <v>184</v>
      </c>
      <c r="H187" s="13">
        <f>H188</f>
        <v>230000</v>
      </c>
    </row>
    <row r="188" spans="1:8" x14ac:dyDescent="0.25">
      <c r="A188" s="115"/>
      <c r="B188" s="17">
        <v>75</v>
      </c>
      <c r="C188" s="17">
        <v>1</v>
      </c>
      <c r="D188" s="48"/>
      <c r="E188" s="48"/>
      <c r="F188" s="42" t="s">
        <v>16</v>
      </c>
      <c r="G188" s="40" t="s">
        <v>17</v>
      </c>
      <c r="H188" s="21">
        <f>H193+H191+H189+H195</f>
        <v>230000</v>
      </c>
    </row>
    <row r="189" spans="1:8" ht="39" x14ac:dyDescent="0.25">
      <c r="A189" s="115"/>
      <c r="B189" s="17">
        <v>75</v>
      </c>
      <c r="C189" s="17">
        <v>1</v>
      </c>
      <c r="D189" s="58" t="s">
        <v>18</v>
      </c>
      <c r="E189" s="48"/>
      <c r="F189" s="42"/>
      <c r="G189" s="54" t="s">
        <v>185</v>
      </c>
      <c r="H189" s="21">
        <f>H190</f>
        <v>200000</v>
      </c>
    </row>
    <row r="190" spans="1:8" x14ac:dyDescent="0.25">
      <c r="A190" s="115"/>
      <c r="B190" s="17">
        <v>75</v>
      </c>
      <c r="C190" s="17">
        <v>1</v>
      </c>
      <c r="D190" s="58" t="s">
        <v>18</v>
      </c>
      <c r="E190" s="23" t="s">
        <v>20</v>
      </c>
      <c r="F190" s="42"/>
      <c r="G190" s="29" t="s">
        <v>21</v>
      </c>
      <c r="H190" s="21">
        <v>200000</v>
      </c>
    </row>
    <row r="191" spans="1:8" ht="25.5" hidden="1" x14ac:dyDescent="0.25">
      <c r="A191" s="115"/>
      <c r="B191" s="17">
        <v>75</v>
      </c>
      <c r="C191" s="17">
        <v>1</v>
      </c>
      <c r="D191" s="41" t="s">
        <v>22</v>
      </c>
      <c r="E191" s="55"/>
      <c r="F191" s="42"/>
      <c r="G191" s="34" t="s">
        <v>186</v>
      </c>
      <c r="H191" s="21">
        <f>H192</f>
        <v>0</v>
      </c>
    </row>
    <row r="192" spans="1:8" hidden="1" x14ac:dyDescent="0.25">
      <c r="A192" s="115"/>
      <c r="B192" s="17">
        <v>75</v>
      </c>
      <c r="C192" s="17">
        <v>1</v>
      </c>
      <c r="D192" s="41" t="s">
        <v>22</v>
      </c>
      <c r="E192" s="23" t="s">
        <v>20</v>
      </c>
      <c r="F192" s="42"/>
      <c r="G192" s="29" t="s">
        <v>21</v>
      </c>
      <c r="H192" s="21"/>
    </row>
    <row r="193" spans="1:8" hidden="1" x14ac:dyDescent="0.25">
      <c r="A193" s="115"/>
      <c r="B193" s="17">
        <v>75</v>
      </c>
      <c r="C193" s="17">
        <v>1</v>
      </c>
      <c r="D193" s="41" t="s">
        <v>28</v>
      </c>
      <c r="E193" s="55"/>
      <c r="F193" s="42"/>
      <c r="G193" s="22" t="s">
        <v>187</v>
      </c>
      <c r="H193" s="21">
        <f>H194</f>
        <v>0</v>
      </c>
    </row>
    <row r="194" spans="1:8" hidden="1" x14ac:dyDescent="0.25">
      <c r="A194" s="115"/>
      <c r="B194" s="17">
        <v>75</v>
      </c>
      <c r="C194" s="17">
        <v>1</v>
      </c>
      <c r="D194" s="41" t="s">
        <v>28</v>
      </c>
      <c r="E194" s="23" t="s">
        <v>20</v>
      </c>
      <c r="F194" s="42"/>
      <c r="G194" s="29" t="s">
        <v>21</v>
      </c>
      <c r="H194" s="21"/>
    </row>
    <row r="195" spans="1:8" x14ac:dyDescent="0.25">
      <c r="A195" s="115"/>
      <c r="B195" s="17">
        <v>75</v>
      </c>
      <c r="C195" s="17">
        <v>1</v>
      </c>
      <c r="D195" s="41" t="s">
        <v>85</v>
      </c>
      <c r="E195" s="55"/>
      <c r="F195" s="42"/>
      <c r="G195" s="29" t="s">
        <v>188</v>
      </c>
      <c r="H195" s="21">
        <f>H196</f>
        <v>30000</v>
      </c>
    </row>
    <row r="196" spans="1:8" x14ac:dyDescent="0.25">
      <c r="A196" s="115"/>
      <c r="B196" s="17">
        <v>75</v>
      </c>
      <c r="C196" s="17">
        <v>1</v>
      </c>
      <c r="D196" s="41" t="s">
        <v>85</v>
      </c>
      <c r="E196" s="55" t="s">
        <v>20</v>
      </c>
      <c r="F196" s="42"/>
      <c r="G196" s="29" t="s">
        <v>21</v>
      </c>
      <c r="H196" s="21">
        <v>30000</v>
      </c>
    </row>
    <row r="197" spans="1:8" ht="27" customHeight="1" x14ac:dyDescent="0.25">
      <c r="A197" s="115"/>
      <c r="B197" s="10">
        <v>75</v>
      </c>
      <c r="C197" s="10">
        <v>2</v>
      </c>
      <c r="D197" s="50"/>
      <c r="E197" s="50"/>
      <c r="F197" s="51"/>
      <c r="G197" s="59" t="s">
        <v>189</v>
      </c>
      <c r="H197" s="13">
        <f>H198</f>
        <v>1021623</v>
      </c>
    </row>
    <row r="198" spans="1:8" x14ac:dyDescent="0.25">
      <c r="A198" s="115"/>
      <c r="B198" s="17">
        <v>75</v>
      </c>
      <c r="C198" s="17">
        <v>2</v>
      </c>
      <c r="D198" s="48"/>
      <c r="E198" s="48"/>
      <c r="F198" s="42" t="s">
        <v>16</v>
      </c>
      <c r="G198" s="54" t="s">
        <v>17</v>
      </c>
      <c r="H198" s="21">
        <f>H199+H201+H203+H205+H209+H211</f>
        <v>1021623</v>
      </c>
    </row>
    <row r="199" spans="1:8" x14ac:dyDescent="0.25">
      <c r="A199" s="115"/>
      <c r="B199" s="17">
        <v>75</v>
      </c>
      <c r="C199" s="17">
        <v>2</v>
      </c>
      <c r="D199" s="41" t="s">
        <v>18</v>
      </c>
      <c r="E199" s="48"/>
      <c r="F199" s="42"/>
      <c r="G199" s="22" t="s">
        <v>190</v>
      </c>
      <c r="H199" s="21">
        <f>H200</f>
        <v>100000</v>
      </c>
    </row>
    <row r="200" spans="1:8" x14ac:dyDescent="0.25">
      <c r="A200" s="115"/>
      <c r="B200" s="17">
        <v>75</v>
      </c>
      <c r="C200" s="17">
        <v>2</v>
      </c>
      <c r="D200" s="41" t="s">
        <v>18</v>
      </c>
      <c r="E200" s="23" t="s">
        <v>20</v>
      </c>
      <c r="F200" s="42"/>
      <c r="G200" s="29" t="s">
        <v>21</v>
      </c>
      <c r="H200" s="21">
        <v>100000</v>
      </c>
    </row>
    <row r="201" spans="1:8" x14ac:dyDescent="0.25">
      <c r="A201" s="115"/>
      <c r="B201" s="17">
        <v>75</v>
      </c>
      <c r="C201" s="17">
        <v>2</v>
      </c>
      <c r="D201" s="41" t="s">
        <v>22</v>
      </c>
      <c r="E201" s="48"/>
      <c r="F201" s="42"/>
      <c r="G201" s="22" t="s">
        <v>191</v>
      </c>
      <c r="H201" s="21">
        <f>H202</f>
        <v>50000</v>
      </c>
    </row>
    <row r="202" spans="1:8" x14ac:dyDescent="0.25">
      <c r="A202" s="115"/>
      <c r="B202" s="17">
        <v>75</v>
      </c>
      <c r="C202" s="17">
        <v>2</v>
      </c>
      <c r="D202" s="41" t="s">
        <v>22</v>
      </c>
      <c r="E202" s="23" t="s">
        <v>20</v>
      </c>
      <c r="F202" s="42"/>
      <c r="G202" s="29" t="s">
        <v>21</v>
      </c>
      <c r="H202" s="21">
        <v>50000</v>
      </c>
    </row>
    <row r="203" spans="1:8" hidden="1" x14ac:dyDescent="0.25">
      <c r="A203" s="115"/>
      <c r="B203" s="17">
        <v>75</v>
      </c>
      <c r="C203" s="17">
        <v>2</v>
      </c>
      <c r="D203" s="41" t="s">
        <v>28</v>
      </c>
      <c r="E203" s="48"/>
      <c r="F203" s="42"/>
      <c r="G203" s="22" t="s">
        <v>192</v>
      </c>
      <c r="H203" s="21">
        <f>H204</f>
        <v>0</v>
      </c>
    </row>
    <row r="204" spans="1:8" hidden="1" x14ac:dyDescent="0.25">
      <c r="A204" s="115"/>
      <c r="B204" s="17">
        <v>75</v>
      </c>
      <c r="C204" s="17">
        <v>2</v>
      </c>
      <c r="D204" s="41" t="s">
        <v>28</v>
      </c>
      <c r="E204" s="23" t="s">
        <v>20</v>
      </c>
      <c r="F204" s="42"/>
      <c r="G204" s="29" t="s">
        <v>21</v>
      </c>
      <c r="H204" s="21"/>
    </row>
    <row r="205" spans="1:8" x14ac:dyDescent="0.25">
      <c r="A205" s="115"/>
      <c r="B205" s="17">
        <v>75</v>
      </c>
      <c r="C205" s="17">
        <v>2</v>
      </c>
      <c r="D205" s="41" t="s">
        <v>85</v>
      </c>
      <c r="E205" s="48"/>
      <c r="F205" s="42"/>
      <c r="G205" s="22" t="s">
        <v>193</v>
      </c>
      <c r="H205" s="21">
        <f>SUM(H206:H208)</f>
        <v>321623</v>
      </c>
    </row>
    <row r="206" spans="1:8" x14ac:dyDescent="0.25">
      <c r="A206" s="115"/>
      <c r="B206" s="17">
        <v>75</v>
      </c>
      <c r="C206" s="17">
        <v>2</v>
      </c>
      <c r="D206" s="41" t="s">
        <v>85</v>
      </c>
      <c r="E206" s="23" t="s">
        <v>20</v>
      </c>
      <c r="F206" s="42"/>
      <c r="G206" s="29" t="s">
        <v>21</v>
      </c>
      <c r="H206" s="21">
        <v>303000</v>
      </c>
    </row>
    <row r="207" spans="1:8" ht="39" x14ac:dyDescent="0.25">
      <c r="A207" s="115"/>
      <c r="B207" s="17">
        <v>75</v>
      </c>
      <c r="C207" s="17">
        <v>2</v>
      </c>
      <c r="D207" s="41" t="s">
        <v>85</v>
      </c>
      <c r="E207" s="69">
        <v>70850</v>
      </c>
      <c r="F207" s="42"/>
      <c r="G207" s="22" t="s">
        <v>194</v>
      </c>
      <c r="H207" s="21">
        <v>6007</v>
      </c>
    </row>
    <row r="208" spans="1:8" ht="39" x14ac:dyDescent="0.25">
      <c r="A208" s="115"/>
      <c r="B208" s="17">
        <v>75</v>
      </c>
      <c r="C208" s="17">
        <v>2</v>
      </c>
      <c r="D208" s="41" t="s">
        <v>85</v>
      </c>
      <c r="E208" s="69" t="s">
        <v>195</v>
      </c>
      <c r="F208" s="42"/>
      <c r="G208" s="22" t="s">
        <v>196</v>
      </c>
      <c r="H208" s="21">
        <v>12616</v>
      </c>
    </row>
    <row r="209" spans="1:8" x14ac:dyDescent="0.25">
      <c r="A209" s="115"/>
      <c r="B209" s="17">
        <v>75</v>
      </c>
      <c r="C209" s="17">
        <v>2</v>
      </c>
      <c r="D209" s="41" t="s">
        <v>117</v>
      </c>
      <c r="E209" s="55"/>
      <c r="F209" s="42"/>
      <c r="G209" s="29" t="s">
        <v>197</v>
      </c>
      <c r="H209" s="21">
        <f>H210</f>
        <v>400000</v>
      </c>
    </row>
    <row r="210" spans="1:8" x14ac:dyDescent="0.25">
      <c r="A210" s="115"/>
      <c r="B210" s="17">
        <v>75</v>
      </c>
      <c r="C210" s="17">
        <v>2</v>
      </c>
      <c r="D210" s="41" t="s">
        <v>117</v>
      </c>
      <c r="E210" s="23" t="s">
        <v>20</v>
      </c>
      <c r="F210" s="42"/>
      <c r="G210" s="29" t="s">
        <v>21</v>
      </c>
      <c r="H210" s="21">
        <v>400000</v>
      </c>
    </row>
    <row r="211" spans="1:8" x14ac:dyDescent="0.25">
      <c r="A211" s="115"/>
      <c r="B211" s="17">
        <v>75</v>
      </c>
      <c r="C211" s="17">
        <v>2</v>
      </c>
      <c r="D211" s="58" t="s">
        <v>121</v>
      </c>
      <c r="E211" s="55"/>
      <c r="F211" s="42"/>
      <c r="G211" s="29" t="s">
        <v>198</v>
      </c>
      <c r="H211" s="21">
        <f>H212</f>
        <v>150000</v>
      </c>
    </row>
    <row r="212" spans="1:8" x14ac:dyDescent="0.25">
      <c r="A212" s="115"/>
      <c r="B212" s="17">
        <v>75</v>
      </c>
      <c r="C212" s="17">
        <v>2</v>
      </c>
      <c r="D212" s="58" t="s">
        <v>121</v>
      </c>
      <c r="E212" s="55" t="s">
        <v>20</v>
      </c>
      <c r="F212" s="42"/>
      <c r="G212" s="29" t="s">
        <v>21</v>
      </c>
      <c r="H212" s="21">
        <v>150000</v>
      </c>
    </row>
    <row r="213" spans="1:8" ht="28.5" customHeight="1" x14ac:dyDescent="0.25">
      <c r="A213" s="115"/>
      <c r="B213" s="10">
        <v>75</v>
      </c>
      <c r="C213" s="10">
        <v>3</v>
      </c>
      <c r="D213" s="50"/>
      <c r="E213" s="50"/>
      <c r="F213" s="51"/>
      <c r="G213" s="59" t="s">
        <v>199</v>
      </c>
      <c r="H213" s="13">
        <f>H214</f>
        <v>43657870.649999999</v>
      </c>
    </row>
    <row r="214" spans="1:8" x14ac:dyDescent="0.25">
      <c r="A214" s="115"/>
      <c r="B214" s="17">
        <v>75</v>
      </c>
      <c r="C214" s="17">
        <v>3</v>
      </c>
      <c r="D214" s="58"/>
      <c r="E214" s="55"/>
      <c r="F214" s="42" t="s">
        <v>16</v>
      </c>
      <c r="G214" s="40" t="s">
        <v>17</v>
      </c>
      <c r="H214" s="21">
        <f>H215+H218+H221</f>
        <v>43657870.649999999</v>
      </c>
    </row>
    <row r="215" spans="1:8" ht="26.25" x14ac:dyDescent="0.25">
      <c r="A215" s="115"/>
      <c r="B215" s="17">
        <v>75</v>
      </c>
      <c r="C215" s="17">
        <v>3</v>
      </c>
      <c r="D215" s="41" t="s">
        <v>18</v>
      </c>
      <c r="E215" s="55"/>
      <c r="F215" s="42"/>
      <c r="G215" s="54" t="s">
        <v>200</v>
      </c>
      <c r="H215" s="21">
        <f>H216+H217</f>
        <v>40857870.649999999</v>
      </c>
    </row>
    <row r="216" spans="1:8" ht="29.25" customHeight="1" x14ac:dyDescent="0.25">
      <c r="A216" s="115"/>
      <c r="B216" s="17">
        <v>75</v>
      </c>
      <c r="C216" s="17">
        <v>3</v>
      </c>
      <c r="D216" s="41" t="s">
        <v>18</v>
      </c>
      <c r="E216" s="55" t="s">
        <v>201</v>
      </c>
      <c r="F216" s="42"/>
      <c r="G216" s="25" t="s">
        <v>202</v>
      </c>
      <c r="H216" s="21">
        <v>38814977.119999997</v>
      </c>
    </row>
    <row r="217" spans="1:8" ht="28.5" customHeight="1" x14ac:dyDescent="0.25">
      <c r="A217" s="115"/>
      <c r="B217" s="17">
        <v>75</v>
      </c>
      <c r="C217" s="17">
        <v>3</v>
      </c>
      <c r="D217" s="41" t="s">
        <v>18</v>
      </c>
      <c r="E217" s="23" t="s">
        <v>203</v>
      </c>
      <c r="F217" s="42"/>
      <c r="G217" s="25" t="s">
        <v>204</v>
      </c>
      <c r="H217" s="21">
        <v>2042893.53</v>
      </c>
    </row>
    <row r="218" spans="1:8" x14ac:dyDescent="0.25">
      <c r="A218" s="115"/>
      <c r="B218" s="17">
        <v>75</v>
      </c>
      <c r="C218" s="17">
        <v>3</v>
      </c>
      <c r="D218" s="41" t="s">
        <v>22</v>
      </c>
      <c r="E218" s="55"/>
      <c r="F218" s="42"/>
      <c r="G218" s="25" t="s">
        <v>205</v>
      </c>
      <c r="H218" s="21">
        <f>SUM(H219:H220)</f>
        <v>1200000</v>
      </c>
    </row>
    <row r="219" spans="1:8" hidden="1" x14ac:dyDescent="0.25">
      <c r="A219" s="115"/>
      <c r="B219" s="17">
        <v>75</v>
      </c>
      <c r="C219" s="17">
        <v>3</v>
      </c>
      <c r="D219" s="41" t="s">
        <v>22</v>
      </c>
      <c r="E219" s="55" t="s">
        <v>206</v>
      </c>
      <c r="F219" s="42"/>
      <c r="G219" s="25" t="s">
        <v>207</v>
      </c>
      <c r="H219" s="21"/>
    </row>
    <row r="220" spans="1:8" ht="26.25" x14ac:dyDescent="0.25">
      <c r="A220" s="115"/>
      <c r="B220" s="17">
        <v>75</v>
      </c>
      <c r="C220" s="17">
        <v>3</v>
      </c>
      <c r="D220" s="41" t="s">
        <v>22</v>
      </c>
      <c r="E220" s="55" t="s">
        <v>208</v>
      </c>
      <c r="F220" s="42"/>
      <c r="G220" s="22" t="s">
        <v>209</v>
      </c>
      <c r="H220" s="21">
        <v>1200000</v>
      </c>
    </row>
    <row r="221" spans="1:8" ht="26.25" x14ac:dyDescent="0.25">
      <c r="A221" s="115"/>
      <c r="B221" s="17">
        <v>75</v>
      </c>
      <c r="C221" s="17">
        <v>3</v>
      </c>
      <c r="D221" s="58" t="s">
        <v>28</v>
      </c>
      <c r="E221" s="55"/>
      <c r="F221" s="42"/>
      <c r="G221" s="22" t="s">
        <v>210</v>
      </c>
      <c r="H221" s="21">
        <f>H222</f>
        <v>1600000</v>
      </c>
    </row>
    <row r="222" spans="1:8" x14ac:dyDescent="0.25">
      <c r="A222" s="115"/>
      <c r="B222" s="17">
        <v>75</v>
      </c>
      <c r="C222" s="17">
        <v>3</v>
      </c>
      <c r="D222" s="58" t="s">
        <v>28</v>
      </c>
      <c r="E222" s="55" t="s">
        <v>20</v>
      </c>
      <c r="F222" s="42"/>
      <c r="G222" s="22" t="s">
        <v>21</v>
      </c>
      <c r="H222" s="21">
        <v>1600000</v>
      </c>
    </row>
    <row r="223" spans="1:8" ht="28.5" customHeight="1" x14ac:dyDescent="0.25">
      <c r="A223" s="115"/>
      <c r="B223" s="10">
        <v>75</v>
      </c>
      <c r="C223" s="10">
        <v>4</v>
      </c>
      <c r="D223" s="50"/>
      <c r="E223" s="50"/>
      <c r="F223" s="51"/>
      <c r="G223" s="59" t="s">
        <v>211</v>
      </c>
      <c r="H223" s="13">
        <f t="shared" ref="H223:H227" si="1">H224</f>
        <v>80000</v>
      </c>
    </row>
    <row r="224" spans="1:8" ht="13.5" customHeight="1" x14ac:dyDescent="0.25">
      <c r="A224" s="115"/>
      <c r="B224" s="17">
        <v>75</v>
      </c>
      <c r="C224" s="17">
        <v>4</v>
      </c>
      <c r="D224" s="48"/>
      <c r="E224" s="48"/>
      <c r="F224" s="42" t="s">
        <v>16</v>
      </c>
      <c r="G224" s="40" t="s">
        <v>17</v>
      </c>
      <c r="H224" s="21">
        <f t="shared" si="1"/>
        <v>80000</v>
      </c>
    </row>
    <row r="225" spans="1:8" ht="28.5" customHeight="1" x14ac:dyDescent="0.25">
      <c r="A225" s="115"/>
      <c r="B225" s="17">
        <v>75</v>
      </c>
      <c r="C225" s="17">
        <v>4</v>
      </c>
      <c r="D225" s="41" t="s">
        <v>18</v>
      </c>
      <c r="E225" s="23"/>
      <c r="F225" s="42"/>
      <c r="G225" s="22" t="s">
        <v>212</v>
      </c>
      <c r="H225" s="21">
        <f t="shared" si="1"/>
        <v>80000</v>
      </c>
    </row>
    <row r="226" spans="1:8" ht="16.5" customHeight="1" x14ac:dyDescent="0.25">
      <c r="A226" s="115"/>
      <c r="B226" s="17">
        <v>75</v>
      </c>
      <c r="C226" s="17">
        <v>4</v>
      </c>
      <c r="D226" s="41" t="s">
        <v>18</v>
      </c>
      <c r="E226" s="23" t="s">
        <v>20</v>
      </c>
      <c r="F226" s="42"/>
      <c r="G226" s="29" t="s">
        <v>21</v>
      </c>
      <c r="H226" s="21">
        <v>80000</v>
      </c>
    </row>
    <row r="227" spans="1:8" ht="27.75" customHeight="1" x14ac:dyDescent="0.25">
      <c r="A227" s="115"/>
      <c r="B227" s="10">
        <v>75</v>
      </c>
      <c r="C227" s="10">
        <v>5</v>
      </c>
      <c r="D227" s="50"/>
      <c r="E227" s="50"/>
      <c r="F227" s="51"/>
      <c r="G227" s="59" t="s">
        <v>213</v>
      </c>
      <c r="H227" s="13">
        <f t="shared" si="1"/>
        <v>3210860</v>
      </c>
    </row>
    <row r="228" spans="1:8" ht="13.5" customHeight="1" x14ac:dyDescent="0.25">
      <c r="A228" s="115"/>
      <c r="B228" s="17">
        <v>75</v>
      </c>
      <c r="C228" s="17">
        <v>5</v>
      </c>
      <c r="D228" s="48"/>
      <c r="E228" s="48"/>
      <c r="F228" s="42" t="s">
        <v>16</v>
      </c>
      <c r="G228" s="40" t="s">
        <v>17</v>
      </c>
      <c r="H228" s="21">
        <f>H229+H233</f>
        <v>3210860</v>
      </c>
    </row>
    <row r="229" spans="1:8" ht="24.75" customHeight="1" x14ac:dyDescent="0.25">
      <c r="A229" s="115"/>
      <c r="B229" s="17">
        <v>75</v>
      </c>
      <c r="C229" s="17">
        <v>5</v>
      </c>
      <c r="D229" s="41" t="s">
        <v>18</v>
      </c>
      <c r="E229" s="48"/>
      <c r="F229" s="42"/>
      <c r="G229" s="22" t="s">
        <v>214</v>
      </c>
      <c r="H229" s="21">
        <f>H230+H231+H232</f>
        <v>2840860</v>
      </c>
    </row>
    <row r="230" spans="1:8" ht="13.5" customHeight="1" x14ac:dyDescent="0.25">
      <c r="A230" s="115"/>
      <c r="B230" s="17">
        <v>75</v>
      </c>
      <c r="C230" s="17">
        <v>5</v>
      </c>
      <c r="D230" s="41" t="s">
        <v>18</v>
      </c>
      <c r="E230" s="23" t="s">
        <v>215</v>
      </c>
      <c r="F230" s="42"/>
      <c r="G230" s="24" t="s">
        <v>216</v>
      </c>
      <c r="H230" s="21">
        <v>2800000</v>
      </c>
    </row>
    <row r="231" spans="1:8" ht="39.75" customHeight="1" x14ac:dyDescent="0.25">
      <c r="A231" s="115"/>
      <c r="B231" s="17">
        <v>75</v>
      </c>
      <c r="C231" s="17">
        <v>5</v>
      </c>
      <c r="D231" s="41" t="s">
        <v>18</v>
      </c>
      <c r="E231" s="23" t="s">
        <v>217</v>
      </c>
      <c r="F231" s="42"/>
      <c r="G231" s="26" t="s">
        <v>218</v>
      </c>
      <c r="H231" s="21">
        <v>34731</v>
      </c>
    </row>
    <row r="232" spans="1:8" ht="39.75" customHeight="1" x14ac:dyDescent="0.25">
      <c r="A232" s="115"/>
      <c r="B232" s="17">
        <v>75</v>
      </c>
      <c r="C232" s="17">
        <v>5</v>
      </c>
      <c r="D232" s="41" t="s">
        <v>18</v>
      </c>
      <c r="E232" s="55" t="s">
        <v>219</v>
      </c>
      <c r="F232" s="42"/>
      <c r="G232" s="25" t="s">
        <v>220</v>
      </c>
      <c r="H232" s="21">
        <v>6129</v>
      </c>
    </row>
    <row r="233" spans="1:8" ht="15" customHeight="1" x14ac:dyDescent="0.25">
      <c r="A233" s="115"/>
      <c r="B233" s="17">
        <v>75</v>
      </c>
      <c r="C233" s="17">
        <v>5</v>
      </c>
      <c r="D233" s="41" t="s">
        <v>22</v>
      </c>
      <c r="E233" s="23"/>
      <c r="F233" s="42"/>
      <c r="G233" s="22" t="s">
        <v>221</v>
      </c>
      <c r="H233" s="21">
        <f>H234</f>
        <v>370000</v>
      </c>
    </row>
    <row r="234" spans="1:8" ht="15.75" customHeight="1" x14ac:dyDescent="0.25">
      <c r="A234" s="115"/>
      <c r="B234" s="17">
        <v>75</v>
      </c>
      <c r="C234" s="17">
        <v>5</v>
      </c>
      <c r="D234" s="41" t="s">
        <v>22</v>
      </c>
      <c r="E234" s="23" t="s">
        <v>215</v>
      </c>
      <c r="F234" s="42"/>
      <c r="G234" s="24" t="s">
        <v>216</v>
      </c>
      <c r="H234" s="21">
        <v>370000</v>
      </c>
    </row>
    <row r="235" spans="1:8" s="30" customFormat="1" ht="25.5" x14ac:dyDescent="0.25">
      <c r="A235" s="115"/>
      <c r="B235" s="10">
        <v>75</v>
      </c>
      <c r="C235" s="10">
        <v>6</v>
      </c>
      <c r="D235" s="50"/>
      <c r="E235" s="50"/>
      <c r="F235" s="51"/>
      <c r="G235" s="59" t="s">
        <v>222</v>
      </c>
      <c r="H235" s="13">
        <f t="shared" ref="H235:H236" si="2">H236</f>
        <v>6658520</v>
      </c>
    </row>
    <row r="236" spans="1:8" s="30" customFormat="1" ht="12.75" customHeight="1" x14ac:dyDescent="0.2">
      <c r="A236" s="115"/>
      <c r="B236" s="17">
        <v>75</v>
      </c>
      <c r="C236" s="70">
        <v>6</v>
      </c>
      <c r="D236" s="70"/>
      <c r="E236" s="70"/>
      <c r="F236" s="42" t="s">
        <v>16</v>
      </c>
      <c r="G236" s="40" t="s">
        <v>17</v>
      </c>
      <c r="H236" s="71">
        <f t="shared" si="2"/>
        <v>6658520</v>
      </c>
    </row>
    <row r="237" spans="1:8" s="30" customFormat="1" ht="38.25" customHeight="1" x14ac:dyDescent="0.2">
      <c r="A237" s="115"/>
      <c r="B237" s="17">
        <v>75</v>
      </c>
      <c r="C237" s="70">
        <v>6</v>
      </c>
      <c r="D237" s="41" t="s">
        <v>18</v>
      </c>
      <c r="E237" s="70"/>
      <c r="F237" s="42"/>
      <c r="G237" s="72" t="s">
        <v>223</v>
      </c>
      <c r="H237" s="71">
        <f>SUM(H238:H242)</f>
        <v>6658520</v>
      </c>
    </row>
    <row r="238" spans="1:8" s="30" customFormat="1" ht="28.5" customHeight="1" x14ac:dyDescent="0.2">
      <c r="A238" s="115"/>
      <c r="B238" s="17">
        <v>75</v>
      </c>
      <c r="C238" s="70">
        <v>6</v>
      </c>
      <c r="D238" s="41" t="s">
        <v>18</v>
      </c>
      <c r="E238" s="23" t="s">
        <v>45</v>
      </c>
      <c r="F238" s="42"/>
      <c r="G238" s="24" t="s">
        <v>46</v>
      </c>
      <c r="H238" s="71">
        <v>6218520</v>
      </c>
    </row>
    <row r="239" spans="1:8" s="30" customFormat="1" ht="25.5" customHeight="1" x14ac:dyDescent="0.2">
      <c r="A239" s="115"/>
      <c r="B239" s="17">
        <v>75</v>
      </c>
      <c r="C239" s="70">
        <v>6</v>
      </c>
      <c r="D239" s="41" t="s">
        <v>18</v>
      </c>
      <c r="E239" s="23" t="s">
        <v>47</v>
      </c>
      <c r="F239" s="42"/>
      <c r="G239" s="45" t="s">
        <v>48</v>
      </c>
      <c r="H239" s="71">
        <v>80000</v>
      </c>
    </row>
    <row r="240" spans="1:8" s="30" customFormat="1" ht="12.75" x14ac:dyDescent="0.2">
      <c r="A240" s="115"/>
      <c r="B240" s="17">
        <v>75</v>
      </c>
      <c r="C240" s="70">
        <v>6</v>
      </c>
      <c r="D240" s="41" t="s">
        <v>18</v>
      </c>
      <c r="E240" s="23" t="s">
        <v>49</v>
      </c>
      <c r="F240" s="42"/>
      <c r="G240" s="43" t="s">
        <v>50</v>
      </c>
      <c r="H240" s="71">
        <v>360000</v>
      </c>
    </row>
    <row r="241" spans="1:8" s="30" customFormat="1" ht="25.5" hidden="1" x14ac:dyDescent="0.2">
      <c r="A241" s="115"/>
      <c r="B241" s="17">
        <v>75</v>
      </c>
      <c r="C241" s="70">
        <v>6</v>
      </c>
      <c r="D241" s="41" t="s">
        <v>18</v>
      </c>
      <c r="E241" s="23" t="s">
        <v>51</v>
      </c>
      <c r="F241" s="42"/>
      <c r="G241" s="45" t="s">
        <v>224</v>
      </c>
      <c r="H241" s="71"/>
    </row>
    <row r="242" spans="1:8" s="30" customFormat="1" ht="25.5" hidden="1" x14ac:dyDescent="0.2">
      <c r="A242" s="115"/>
      <c r="B242" s="17">
        <v>75</v>
      </c>
      <c r="C242" s="70">
        <v>6</v>
      </c>
      <c r="D242" s="41" t="s">
        <v>18</v>
      </c>
      <c r="E242" s="23" t="s">
        <v>53</v>
      </c>
      <c r="F242" s="42"/>
      <c r="G242" s="45" t="s">
        <v>225</v>
      </c>
      <c r="H242" s="71"/>
    </row>
    <row r="243" spans="1:8" s="30" customFormat="1" ht="29.25" customHeight="1" x14ac:dyDescent="0.25">
      <c r="A243" s="115"/>
      <c r="B243" s="10">
        <v>75</v>
      </c>
      <c r="C243" s="10">
        <v>7</v>
      </c>
      <c r="D243" s="50"/>
      <c r="E243" s="50"/>
      <c r="F243" s="51"/>
      <c r="G243" s="104" t="s">
        <v>226</v>
      </c>
      <c r="H243" s="73">
        <f>H244</f>
        <v>121421438.77</v>
      </c>
    </row>
    <row r="244" spans="1:8" ht="16.5" customHeight="1" x14ac:dyDescent="0.25">
      <c r="A244" s="115"/>
      <c r="B244" s="17">
        <v>75</v>
      </c>
      <c r="C244" s="17">
        <v>7</v>
      </c>
      <c r="D244" s="48"/>
      <c r="E244" s="48"/>
      <c r="F244" s="42" t="s">
        <v>16</v>
      </c>
      <c r="G244" s="54" t="s">
        <v>17</v>
      </c>
      <c r="H244" s="71">
        <f>H245+H250+H260+H269</f>
        <v>121421438.77</v>
      </c>
    </row>
    <row r="245" spans="1:8" ht="25.5" x14ac:dyDescent="0.25">
      <c r="A245" s="115"/>
      <c r="B245" s="17">
        <v>75</v>
      </c>
      <c r="C245" s="17">
        <v>7</v>
      </c>
      <c r="D245" s="41" t="s">
        <v>18</v>
      </c>
      <c r="E245" s="48"/>
      <c r="F245" s="42"/>
      <c r="G245" s="27" t="s">
        <v>227</v>
      </c>
      <c r="H245" s="71">
        <f>SUM(H246:H249)</f>
        <v>29260730</v>
      </c>
    </row>
    <row r="246" spans="1:8" ht="29.25" customHeight="1" x14ac:dyDescent="0.25">
      <c r="A246" s="115"/>
      <c r="B246" s="17">
        <v>75</v>
      </c>
      <c r="C246" s="17">
        <v>7</v>
      </c>
      <c r="D246" s="41" t="s">
        <v>18</v>
      </c>
      <c r="E246" s="23" t="s">
        <v>45</v>
      </c>
      <c r="F246" s="42"/>
      <c r="G246" s="74" t="s">
        <v>46</v>
      </c>
      <c r="H246" s="71">
        <v>28660730</v>
      </c>
    </row>
    <row r="247" spans="1:8" ht="29.25" customHeight="1" x14ac:dyDescent="0.25">
      <c r="A247" s="115"/>
      <c r="B247" s="17">
        <v>75</v>
      </c>
      <c r="C247" s="17">
        <v>7</v>
      </c>
      <c r="D247" s="41" t="s">
        <v>18</v>
      </c>
      <c r="E247" s="23" t="s">
        <v>47</v>
      </c>
      <c r="F247" s="42"/>
      <c r="G247" s="45" t="s">
        <v>48</v>
      </c>
      <c r="H247" s="71">
        <v>600000</v>
      </c>
    </row>
    <row r="248" spans="1:8" ht="30" hidden="1" customHeight="1" x14ac:dyDescent="0.25">
      <c r="A248" s="115"/>
      <c r="B248" s="17">
        <v>75</v>
      </c>
      <c r="C248" s="17">
        <v>7</v>
      </c>
      <c r="D248" s="41" t="s">
        <v>18</v>
      </c>
      <c r="E248" s="23" t="s">
        <v>51</v>
      </c>
      <c r="F248" s="42"/>
      <c r="G248" s="45" t="s">
        <v>224</v>
      </c>
      <c r="H248" s="71"/>
    </row>
    <row r="249" spans="1:8" ht="30" hidden="1" customHeight="1" x14ac:dyDescent="0.25">
      <c r="A249" s="115"/>
      <c r="B249" s="17">
        <v>75</v>
      </c>
      <c r="C249" s="17">
        <v>7</v>
      </c>
      <c r="D249" s="41" t="s">
        <v>18</v>
      </c>
      <c r="E249" s="23" t="s">
        <v>53</v>
      </c>
      <c r="F249" s="42"/>
      <c r="G249" s="45" t="s">
        <v>225</v>
      </c>
      <c r="H249" s="71"/>
    </row>
    <row r="250" spans="1:8" ht="25.5" customHeight="1" x14ac:dyDescent="0.25">
      <c r="A250" s="115"/>
      <c r="B250" s="17">
        <v>75</v>
      </c>
      <c r="C250" s="17">
        <v>7</v>
      </c>
      <c r="D250" s="41" t="s">
        <v>22</v>
      </c>
      <c r="E250" s="23"/>
      <c r="F250" s="42"/>
      <c r="G250" s="27" t="s">
        <v>228</v>
      </c>
      <c r="H250" s="71">
        <f>SUM(H251:H259)</f>
        <v>54228935</v>
      </c>
    </row>
    <row r="251" spans="1:8" hidden="1" x14ac:dyDescent="0.25">
      <c r="A251" s="115"/>
      <c r="B251" s="17">
        <v>75</v>
      </c>
      <c r="C251" s="17">
        <v>7</v>
      </c>
      <c r="D251" s="41" t="s">
        <v>22</v>
      </c>
      <c r="E251" s="23" t="s">
        <v>229</v>
      </c>
      <c r="F251" s="42"/>
      <c r="G251" s="27" t="s">
        <v>230</v>
      </c>
      <c r="H251" s="71"/>
    </row>
    <row r="252" spans="1:8" x14ac:dyDescent="0.25">
      <c r="A252" s="115"/>
      <c r="B252" s="17">
        <v>75</v>
      </c>
      <c r="C252" s="17">
        <v>7</v>
      </c>
      <c r="D252" s="41" t="s">
        <v>22</v>
      </c>
      <c r="E252" s="23" t="s">
        <v>231</v>
      </c>
      <c r="F252" s="42"/>
      <c r="G252" s="24" t="s">
        <v>232</v>
      </c>
      <c r="H252" s="71">
        <v>46752576</v>
      </c>
    </row>
    <row r="253" spans="1:8" x14ac:dyDescent="0.25">
      <c r="A253" s="115"/>
      <c r="B253" s="17">
        <v>75</v>
      </c>
      <c r="C253" s="17">
        <v>7</v>
      </c>
      <c r="D253" s="41" t="s">
        <v>22</v>
      </c>
      <c r="E253" s="23" t="s">
        <v>233</v>
      </c>
      <c r="F253" s="42"/>
      <c r="G253" s="24" t="s">
        <v>234</v>
      </c>
      <c r="H253" s="71">
        <v>420000</v>
      </c>
    </row>
    <row r="254" spans="1:8" ht="51.75" hidden="1" x14ac:dyDescent="0.25">
      <c r="A254" s="115"/>
      <c r="B254" s="17">
        <v>75</v>
      </c>
      <c r="C254" s="17">
        <v>7</v>
      </c>
      <c r="D254" s="41" t="s">
        <v>22</v>
      </c>
      <c r="E254" s="23" t="s">
        <v>235</v>
      </c>
      <c r="F254" s="42"/>
      <c r="G254" s="24" t="s">
        <v>236</v>
      </c>
      <c r="H254" s="71"/>
    </row>
    <row r="255" spans="1:8" ht="51.75" x14ac:dyDescent="0.25">
      <c r="A255" s="115"/>
      <c r="B255" s="17">
        <v>75</v>
      </c>
      <c r="C255" s="17">
        <v>7</v>
      </c>
      <c r="D255" s="41" t="s">
        <v>22</v>
      </c>
      <c r="E255" s="23" t="s">
        <v>235</v>
      </c>
      <c r="F255" s="42"/>
      <c r="G255" s="24" t="s">
        <v>236</v>
      </c>
      <c r="H255" s="71">
        <v>500000</v>
      </c>
    </row>
    <row r="256" spans="1:8" ht="25.5" x14ac:dyDescent="0.25">
      <c r="A256" s="115"/>
      <c r="B256" s="17">
        <v>75</v>
      </c>
      <c r="C256" s="17">
        <v>7</v>
      </c>
      <c r="D256" s="41" t="s">
        <v>22</v>
      </c>
      <c r="E256" s="23" t="s">
        <v>237</v>
      </c>
      <c r="F256" s="42"/>
      <c r="G256" s="25" t="s">
        <v>238</v>
      </c>
      <c r="H256" s="71">
        <v>1666382</v>
      </c>
    </row>
    <row r="257" spans="1:8" ht="51" x14ac:dyDescent="0.25">
      <c r="A257" s="115"/>
      <c r="B257" s="17">
        <v>75</v>
      </c>
      <c r="C257" s="17">
        <v>7</v>
      </c>
      <c r="D257" s="41" t="s">
        <v>22</v>
      </c>
      <c r="E257" s="23" t="s">
        <v>239</v>
      </c>
      <c r="F257" s="42"/>
      <c r="G257" s="25" t="s">
        <v>240</v>
      </c>
      <c r="H257" s="71">
        <v>1389977</v>
      </c>
    </row>
    <row r="258" spans="1:8" ht="28.5" customHeight="1" x14ac:dyDescent="0.25">
      <c r="A258" s="115"/>
      <c r="B258" s="17">
        <v>75</v>
      </c>
      <c r="C258" s="17">
        <v>7</v>
      </c>
      <c r="D258" s="41" t="s">
        <v>22</v>
      </c>
      <c r="E258" s="23" t="s">
        <v>241</v>
      </c>
      <c r="F258" s="42"/>
      <c r="G258" s="24" t="s">
        <v>242</v>
      </c>
      <c r="H258" s="71">
        <v>2900000</v>
      </c>
    </row>
    <row r="259" spans="1:8" ht="25.5" customHeight="1" x14ac:dyDescent="0.25">
      <c r="A259" s="115"/>
      <c r="B259" s="17">
        <v>75</v>
      </c>
      <c r="C259" s="17">
        <v>7</v>
      </c>
      <c r="D259" s="41" t="s">
        <v>22</v>
      </c>
      <c r="E259" s="23" t="s">
        <v>47</v>
      </c>
      <c r="F259" s="42"/>
      <c r="G259" s="45" t="s">
        <v>48</v>
      </c>
      <c r="H259" s="71">
        <v>600000</v>
      </c>
    </row>
    <row r="260" spans="1:8" ht="27.75" customHeight="1" x14ac:dyDescent="0.25">
      <c r="A260" s="115"/>
      <c r="B260" s="17">
        <v>75</v>
      </c>
      <c r="C260" s="17">
        <v>7</v>
      </c>
      <c r="D260" s="41" t="s">
        <v>28</v>
      </c>
      <c r="E260" s="23"/>
      <c r="F260" s="42"/>
      <c r="G260" s="22" t="s">
        <v>243</v>
      </c>
      <c r="H260" s="71">
        <f>SUM(H261:H268)</f>
        <v>3480554.77</v>
      </c>
    </row>
    <row r="261" spans="1:8" ht="27.75" customHeight="1" x14ac:dyDescent="0.25">
      <c r="A261" s="115"/>
      <c r="B261" s="17">
        <v>75</v>
      </c>
      <c r="C261" s="17">
        <v>7</v>
      </c>
      <c r="D261" s="41" t="s">
        <v>28</v>
      </c>
      <c r="E261" s="23" t="s">
        <v>244</v>
      </c>
      <c r="F261" s="42"/>
      <c r="G261" s="25" t="s">
        <v>245</v>
      </c>
      <c r="H261" s="71">
        <v>1189.18</v>
      </c>
    </row>
    <row r="262" spans="1:8" ht="26.25" x14ac:dyDescent="0.25">
      <c r="A262" s="115"/>
      <c r="B262" s="17">
        <v>75</v>
      </c>
      <c r="C262" s="17">
        <v>7</v>
      </c>
      <c r="D262" s="41" t="s">
        <v>28</v>
      </c>
      <c r="E262" s="23" t="s">
        <v>246</v>
      </c>
      <c r="F262" s="42"/>
      <c r="G262" s="26" t="s">
        <v>247</v>
      </c>
      <c r="H262" s="71">
        <f>589758.25-3039.06</f>
        <v>586719.18999999994</v>
      </c>
    </row>
    <row r="263" spans="1:8" ht="90.75" customHeight="1" x14ac:dyDescent="0.25">
      <c r="A263" s="115"/>
      <c r="B263" s="17">
        <v>75</v>
      </c>
      <c r="C263" s="17">
        <v>7</v>
      </c>
      <c r="D263" s="41" t="s">
        <v>28</v>
      </c>
      <c r="E263" s="23" t="s">
        <v>165</v>
      </c>
      <c r="F263" s="42"/>
      <c r="G263" s="26" t="s">
        <v>166</v>
      </c>
      <c r="H263" s="71">
        <v>93886.399999999994</v>
      </c>
    </row>
    <row r="264" spans="1:8" ht="39.75" customHeight="1" x14ac:dyDescent="0.25">
      <c r="A264" s="115"/>
      <c r="B264" s="17">
        <v>75</v>
      </c>
      <c r="C264" s="17">
        <v>7</v>
      </c>
      <c r="D264" s="41" t="s">
        <v>28</v>
      </c>
      <c r="E264" s="23" t="s">
        <v>248</v>
      </c>
      <c r="F264" s="42"/>
      <c r="G264" s="26" t="s">
        <v>249</v>
      </c>
      <c r="H264" s="21">
        <v>4709</v>
      </c>
    </row>
    <row r="265" spans="1:8" ht="52.5" customHeight="1" x14ac:dyDescent="0.25">
      <c r="A265" s="115"/>
      <c r="B265" s="17">
        <v>75</v>
      </c>
      <c r="C265" s="17">
        <v>7</v>
      </c>
      <c r="D265" s="41" t="s">
        <v>28</v>
      </c>
      <c r="E265" s="23" t="s">
        <v>250</v>
      </c>
      <c r="F265" s="42"/>
      <c r="G265" s="26" t="s">
        <v>251</v>
      </c>
      <c r="H265" s="71">
        <v>1518951</v>
      </c>
    </row>
    <row r="266" spans="1:8" ht="57.75" customHeight="1" x14ac:dyDescent="0.25">
      <c r="A266" s="115"/>
      <c r="B266" s="17">
        <v>75</v>
      </c>
      <c r="C266" s="17">
        <v>7</v>
      </c>
      <c r="D266" s="41" t="s">
        <v>28</v>
      </c>
      <c r="E266" s="23" t="s">
        <v>252</v>
      </c>
      <c r="F266" s="42"/>
      <c r="G266" s="26" t="s">
        <v>253</v>
      </c>
      <c r="H266" s="71">
        <v>234900</v>
      </c>
    </row>
    <row r="267" spans="1:8" ht="64.5" customHeight="1" x14ac:dyDescent="0.25">
      <c r="A267" s="115"/>
      <c r="B267" s="17">
        <v>75</v>
      </c>
      <c r="C267" s="17">
        <v>7</v>
      </c>
      <c r="D267" s="41" t="s">
        <v>28</v>
      </c>
      <c r="E267" s="23" t="s">
        <v>254</v>
      </c>
      <c r="F267" s="42"/>
      <c r="G267" s="26" t="s">
        <v>255</v>
      </c>
      <c r="H267" s="71">
        <v>10000</v>
      </c>
    </row>
    <row r="268" spans="1:8" ht="28.5" customHeight="1" x14ac:dyDescent="0.25">
      <c r="A268" s="115"/>
      <c r="B268" s="17">
        <v>75</v>
      </c>
      <c r="C268" s="17">
        <v>7</v>
      </c>
      <c r="D268" s="41" t="s">
        <v>28</v>
      </c>
      <c r="E268" s="23" t="s">
        <v>256</v>
      </c>
      <c r="F268" s="42"/>
      <c r="G268" s="26" t="s">
        <v>257</v>
      </c>
      <c r="H268" s="71">
        <v>1030200</v>
      </c>
    </row>
    <row r="269" spans="1:8" x14ac:dyDescent="0.25">
      <c r="A269" s="115"/>
      <c r="B269" s="17">
        <v>75</v>
      </c>
      <c r="C269" s="17">
        <v>7</v>
      </c>
      <c r="D269" s="41" t="s">
        <v>85</v>
      </c>
      <c r="E269" s="23"/>
      <c r="F269" s="42"/>
      <c r="G269" s="27" t="s">
        <v>258</v>
      </c>
      <c r="H269" s="71">
        <f>SUM(H270:H275)</f>
        <v>34451219</v>
      </c>
    </row>
    <row r="270" spans="1:8" ht="27" customHeight="1" x14ac:dyDescent="0.25">
      <c r="A270" s="115"/>
      <c r="B270" s="17">
        <v>75</v>
      </c>
      <c r="C270" s="17">
        <v>7</v>
      </c>
      <c r="D270" s="41" t="s">
        <v>85</v>
      </c>
      <c r="E270" s="23" t="s">
        <v>45</v>
      </c>
      <c r="F270" s="42"/>
      <c r="G270" s="24" t="s">
        <v>46</v>
      </c>
      <c r="H270" s="71">
        <v>17613205</v>
      </c>
    </row>
    <row r="271" spans="1:8" ht="17.25" customHeight="1" x14ac:dyDescent="0.25">
      <c r="A271" s="115"/>
      <c r="B271" s="17">
        <v>75</v>
      </c>
      <c r="C271" s="17">
        <v>7</v>
      </c>
      <c r="D271" s="41" t="s">
        <v>85</v>
      </c>
      <c r="E271" s="23" t="s">
        <v>259</v>
      </c>
      <c r="F271" s="42"/>
      <c r="G271" s="24" t="s">
        <v>260</v>
      </c>
      <c r="H271" s="71">
        <v>8174602</v>
      </c>
    </row>
    <row r="272" spans="1:8" ht="27" customHeight="1" x14ac:dyDescent="0.25">
      <c r="A272" s="115"/>
      <c r="B272" s="17">
        <v>75</v>
      </c>
      <c r="C272" s="17">
        <v>7</v>
      </c>
      <c r="D272" s="41" t="s">
        <v>85</v>
      </c>
      <c r="E272" s="23" t="s">
        <v>47</v>
      </c>
      <c r="F272" s="42"/>
      <c r="G272" s="45" t="s">
        <v>48</v>
      </c>
      <c r="H272" s="71">
        <v>200000</v>
      </c>
    </row>
    <row r="273" spans="1:8" ht="18" customHeight="1" x14ac:dyDescent="0.25">
      <c r="A273" s="115"/>
      <c r="B273" s="17">
        <v>75</v>
      </c>
      <c r="C273" s="17">
        <v>7</v>
      </c>
      <c r="D273" s="41" t="s">
        <v>85</v>
      </c>
      <c r="E273" s="23" t="s">
        <v>20</v>
      </c>
      <c r="F273" s="42"/>
      <c r="G273" s="29" t="s">
        <v>21</v>
      </c>
      <c r="H273" s="71">
        <v>4350000</v>
      </c>
    </row>
    <row r="274" spans="1:8" ht="37.5" customHeight="1" x14ac:dyDescent="0.25">
      <c r="A274" s="115"/>
      <c r="B274" s="17">
        <v>75</v>
      </c>
      <c r="C274" s="17">
        <v>7</v>
      </c>
      <c r="D274" s="41" t="s">
        <v>85</v>
      </c>
      <c r="E274" s="23" t="s">
        <v>51</v>
      </c>
      <c r="F274" s="42"/>
      <c r="G274" s="57" t="s">
        <v>52</v>
      </c>
      <c r="H274" s="71">
        <v>3496400</v>
      </c>
    </row>
    <row r="275" spans="1:8" ht="31.5" customHeight="1" x14ac:dyDescent="0.25">
      <c r="A275" s="115"/>
      <c r="B275" s="17">
        <v>75</v>
      </c>
      <c r="C275" s="17">
        <v>7</v>
      </c>
      <c r="D275" s="41" t="s">
        <v>85</v>
      </c>
      <c r="E275" s="23" t="s">
        <v>53</v>
      </c>
      <c r="F275" s="42"/>
      <c r="G275" s="25" t="s">
        <v>80</v>
      </c>
      <c r="H275" s="71">
        <v>617012</v>
      </c>
    </row>
    <row r="276" spans="1:8" ht="29.25" customHeight="1" x14ac:dyDescent="0.25">
      <c r="A276" s="114" t="s">
        <v>261</v>
      </c>
      <c r="B276" s="10">
        <v>76</v>
      </c>
      <c r="C276" s="17"/>
      <c r="D276" s="17"/>
      <c r="E276" s="17"/>
      <c r="F276" s="39"/>
      <c r="G276" s="75" t="s">
        <v>262</v>
      </c>
      <c r="H276" s="13">
        <f>H277</f>
        <v>5010000</v>
      </c>
    </row>
    <row r="277" spans="1:8" s="30" customFormat="1" ht="12.75" customHeight="1" x14ac:dyDescent="0.2">
      <c r="A277" s="115"/>
      <c r="B277" s="38">
        <v>76</v>
      </c>
      <c r="C277" s="38">
        <v>0</v>
      </c>
      <c r="D277" s="38"/>
      <c r="E277" s="38"/>
      <c r="F277" s="39" t="s">
        <v>16</v>
      </c>
      <c r="G277" s="40" t="s">
        <v>17</v>
      </c>
      <c r="H277" s="32">
        <f>H278+H281</f>
        <v>5010000</v>
      </c>
    </row>
    <row r="278" spans="1:8" s="30" customFormat="1" ht="12.75" customHeight="1" x14ac:dyDescent="0.2">
      <c r="A278" s="115"/>
      <c r="B278" s="17">
        <v>76</v>
      </c>
      <c r="C278" s="17">
        <v>0</v>
      </c>
      <c r="D278" s="41" t="s">
        <v>18</v>
      </c>
      <c r="E278" s="63"/>
      <c r="F278" s="42"/>
      <c r="G278" s="22" t="s">
        <v>263</v>
      </c>
      <c r="H278" s="21">
        <f>SUM(H279:H280)</f>
        <v>510000</v>
      </c>
    </row>
    <row r="279" spans="1:8" s="30" customFormat="1" ht="15.75" customHeight="1" x14ac:dyDescent="0.2">
      <c r="A279" s="115"/>
      <c r="B279" s="17">
        <v>76</v>
      </c>
      <c r="C279" s="17">
        <v>0</v>
      </c>
      <c r="D279" s="41" t="s">
        <v>18</v>
      </c>
      <c r="E279" s="48">
        <v>10010</v>
      </c>
      <c r="F279" s="42"/>
      <c r="G279" s="54" t="s">
        <v>264</v>
      </c>
      <c r="H279" s="21">
        <v>460000</v>
      </c>
    </row>
    <row r="280" spans="1:8" s="30" customFormat="1" ht="15.75" customHeight="1" x14ac:dyDescent="0.2">
      <c r="A280" s="115"/>
      <c r="B280" s="17">
        <v>76</v>
      </c>
      <c r="C280" s="17">
        <v>0</v>
      </c>
      <c r="D280" s="41" t="s">
        <v>18</v>
      </c>
      <c r="E280" s="48">
        <v>10011</v>
      </c>
      <c r="F280" s="42"/>
      <c r="G280" s="54" t="s">
        <v>265</v>
      </c>
      <c r="H280" s="21">
        <v>50000</v>
      </c>
    </row>
    <row r="281" spans="1:8" s="30" customFormat="1" ht="14.25" customHeight="1" x14ac:dyDescent="0.2">
      <c r="A281" s="115"/>
      <c r="B281" s="17">
        <v>76</v>
      </c>
      <c r="C281" s="17">
        <v>0</v>
      </c>
      <c r="D281" s="41" t="s">
        <v>22</v>
      </c>
      <c r="E281" s="48"/>
      <c r="F281" s="42"/>
      <c r="G281" s="22" t="s">
        <v>266</v>
      </c>
      <c r="H281" s="21">
        <f>H282</f>
        <v>4500000</v>
      </c>
    </row>
    <row r="282" spans="1:8" s="30" customFormat="1" ht="26.25" customHeight="1" x14ac:dyDescent="0.2">
      <c r="A282" s="116"/>
      <c r="B282" s="52">
        <v>76</v>
      </c>
      <c r="C282" s="17">
        <v>0</v>
      </c>
      <c r="D282" s="41" t="s">
        <v>22</v>
      </c>
      <c r="E282" s="48">
        <v>13070</v>
      </c>
      <c r="F282" s="42"/>
      <c r="G282" s="54" t="s">
        <v>267</v>
      </c>
      <c r="H282" s="21">
        <v>4500000</v>
      </c>
    </row>
    <row r="283" spans="1:8" ht="28.5" customHeight="1" x14ac:dyDescent="0.25">
      <c r="A283" s="114" t="s">
        <v>268</v>
      </c>
      <c r="B283" s="47">
        <v>77</v>
      </c>
      <c r="C283" s="17"/>
      <c r="D283" s="48"/>
      <c r="E283" s="48"/>
      <c r="F283" s="42"/>
      <c r="G283" s="76" t="s">
        <v>269</v>
      </c>
      <c r="H283" s="13">
        <f>H284</f>
        <v>8134903</v>
      </c>
    </row>
    <row r="284" spans="1:8" s="30" customFormat="1" ht="16.5" customHeight="1" x14ac:dyDescent="0.2">
      <c r="A284" s="115"/>
      <c r="B284" s="52">
        <v>77</v>
      </c>
      <c r="C284" s="17">
        <v>0</v>
      </c>
      <c r="D284" s="48"/>
      <c r="E284" s="48"/>
      <c r="F284" s="39" t="s">
        <v>16</v>
      </c>
      <c r="G284" s="40" t="s">
        <v>17</v>
      </c>
      <c r="H284" s="21">
        <f>H285+H290+H292+H294+H296+H298</f>
        <v>8134903</v>
      </c>
    </row>
    <row r="285" spans="1:8" s="30" customFormat="1" ht="16.5" customHeight="1" x14ac:dyDescent="0.2">
      <c r="A285" s="115"/>
      <c r="B285" s="52">
        <v>77</v>
      </c>
      <c r="C285" s="17">
        <v>0</v>
      </c>
      <c r="D285" s="41" t="s">
        <v>18</v>
      </c>
      <c r="E285" s="48"/>
      <c r="F285" s="42"/>
      <c r="G285" s="57" t="s">
        <v>270</v>
      </c>
      <c r="H285" s="21">
        <f>SUM(H286:H289)</f>
        <v>6455956</v>
      </c>
    </row>
    <row r="286" spans="1:8" s="30" customFormat="1" ht="27.75" customHeight="1" x14ac:dyDescent="0.2">
      <c r="A286" s="115"/>
      <c r="B286" s="52">
        <v>77</v>
      </c>
      <c r="C286" s="17">
        <v>0</v>
      </c>
      <c r="D286" s="41" t="s">
        <v>18</v>
      </c>
      <c r="E286" s="23" t="s">
        <v>45</v>
      </c>
      <c r="F286" s="42"/>
      <c r="G286" s="24" t="s">
        <v>46</v>
      </c>
      <c r="H286" s="21">
        <v>5355661</v>
      </c>
    </row>
    <row r="287" spans="1:8" s="30" customFormat="1" ht="27" customHeight="1" x14ac:dyDescent="0.2">
      <c r="A287" s="115"/>
      <c r="B287" s="52">
        <v>77</v>
      </c>
      <c r="C287" s="17">
        <v>0</v>
      </c>
      <c r="D287" s="41" t="s">
        <v>18</v>
      </c>
      <c r="E287" s="23" t="s">
        <v>47</v>
      </c>
      <c r="F287" s="42"/>
      <c r="G287" s="45" t="s">
        <v>48</v>
      </c>
      <c r="H287" s="21">
        <v>80000</v>
      </c>
    </row>
    <row r="288" spans="1:8" s="30" customFormat="1" ht="24.75" customHeight="1" x14ac:dyDescent="0.2">
      <c r="A288" s="115"/>
      <c r="B288" s="52">
        <v>77</v>
      </c>
      <c r="C288" s="17">
        <v>0</v>
      </c>
      <c r="D288" s="41" t="s">
        <v>18</v>
      </c>
      <c r="E288" s="23" t="s">
        <v>51</v>
      </c>
      <c r="F288" s="42"/>
      <c r="G288" s="45" t="s">
        <v>224</v>
      </c>
      <c r="H288" s="21">
        <v>867251</v>
      </c>
    </row>
    <row r="289" spans="1:8" s="30" customFormat="1" ht="24.75" customHeight="1" x14ac:dyDescent="0.2">
      <c r="A289" s="115"/>
      <c r="B289" s="52">
        <v>77</v>
      </c>
      <c r="C289" s="17">
        <v>0</v>
      </c>
      <c r="D289" s="41" t="s">
        <v>18</v>
      </c>
      <c r="E289" s="23" t="s">
        <v>53</v>
      </c>
      <c r="F289" s="42"/>
      <c r="G289" s="45" t="s">
        <v>225</v>
      </c>
      <c r="H289" s="21">
        <v>153044</v>
      </c>
    </row>
    <row r="290" spans="1:8" s="30" customFormat="1" ht="27.75" customHeight="1" x14ac:dyDescent="0.2">
      <c r="A290" s="115"/>
      <c r="B290" s="52">
        <v>77</v>
      </c>
      <c r="C290" s="17">
        <v>0</v>
      </c>
      <c r="D290" s="41" t="s">
        <v>22</v>
      </c>
      <c r="E290" s="23"/>
      <c r="F290" s="42"/>
      <c r="G290" s="24" t="s">
        <v>271</v>
      </c>
      <c r="H290" s="21">
        <f>H291</f>
        <v>1379747</v>
      </c>
    </row>
    <row r="291" spans="1:8" s="30" customFormat="1" ht="26.25" customHeight="1" x14ac:dyDescent="0.2">
      <c r="A291" s="115"/>
      <c r="B291" s="52">
        <v>77</v>
      </c>
      <c r="C291" s="17">
        <v>0</v>
      </c>
      <c r="D291" s="41" t="s">
        <v>22</v>
      </c>
      <c r="E291" s="23" t="s">
        <v>45</v>
      </c>
      <c r="F291" s="42"/>
      <c r="G291" s="24" t="s">
        <v>46</v>
      </c>
      <c r="H291" s="21">
        <v>1379747</v>
      </c>
    </row>
    <row r="292" spans="1:8" s="30" customFormat="1" ht="15.75" customHeight="1" x14ac:dyDescent="0.2">
      <c r="A292" s="115"/>
      <c r="B292" s="52">
        <v>77</v>
      </c>
      <c r="C292" s="17">
        <v>0</v>
      </c>
      <c r="D292" s="41" t="s">
        <v>28</v>
      </c>
      <c r="E292" s="23"/>
      <c r="F292" s="42"/>
      <c r="G292" s="24" t="s">
        <v>272</v>
      </c>
      <c r="H292" s="21">
        <f>H293</f>
        <v>40000</v>
      </c>
    </row>
    <row r="293" spans="1:8" s="30" customFormat="1" ht="15" customHeight="1" x14ac:dyDescent="0.2">
      <c r="A293" s="115"/>
      <c r="B293" s="52">
        <v>77</v>
      </c>
      <c r="C293" s="17">
        <v>0</v>
      </c>
      <c r="D293" s="41" t="s">
        <v>28</v>
      </c>
      <c r="E293" s="23" t="s">
        <v>20</v>
      </c>
      <c r="F293" s="42"/>
      <c r="G293" s="29" t="s">
        <v>21</v>
      </c>
      <c r="H293" s="21">
        <v>40000</v>
      </c>
    </row>
    <row r="294" spans="1:8" s="30" customFormat="1" ht="18" customHeight="1" x14ac:dyDescent="0.2">
      <c r="A294" s="115"/>
      <c r="B294" s="52">
        <v>77</v>
      </c>
      <c r="C294" s="17">
        <v>0</v>
      </c>
      <c r="D294" s="41" t="s">
        <v>85</v>
      </c>
      <c r="E294" s="23"/>
      <c r="F294" s="42"/>
      <c r="G294" s="57" t="s">
        <v>273</v>
      </c>
      <c r="H294" s="21">
        <f>H295</f>
        <v>169200</v>
      </c>
    </row>
    <row r="295" spans="1:8" s="30" customFormat="1" ht="15" customHeight="1" x14ac:dyDescent="0.2">
      <c r="A295" s="115"/>
      <c r="B295" s="52">
        <v>77</v>
      </c>
      <c r="C295" s="17">
        <v>0</v>
      </c>
      <c r="D295" s="41" t="s">
        <v>85</v>
      </c>
      <c r="E295" s="23" t="s">
        <v>20</v>
      </c>
      <c r="F295" s="42"/>
      <c r="G295" s="29" t="s">
        <v>21</v>
      </c>
      <c r="H295" s="21">
        <v>169200</v>
      </c>
    </row>
    <row r="296" spans="1:8" s="30" customFormat="1" ht="18.75" customHeight="1" x14ac:dyDescent="0.2">
      <c r="A296" s="115"/>
      <c r="B296" s="52">
        <v>77</v>
      </c>
      <c r="C296" s="17">
        <v>0</v>
      </c>
      <c r="D296" s="41" t="s">
        <v>91</v>
      </c>
      <c r="E296" s="23"/>
      <c r="F296" s="42"/>
      <c r="G296" s="57" t="s">
        <v>274</v>
      </c>
      <c r="H296" s="21">
        <f>H297</f>
        <v>40000</v>
      </c>
    </row>
    <row r="297" spans="1:8" s="30" customFormat="1" ht="12.75" x14ac:dyDescent="0.2">
      <c r="A297" s="115"/>
      <c r="B297" s="52">
        <v>77</v>
      </c>
      <c r="C297" s="17">
        <v>0</v>
      </c>
      <c r="D297" s="41" t="s">
        <v>91</v>
      </c>
      <c r="E297" s="23" t="s">
        <v>20</v>
      </c>
      <c r="F297" s="42"/>
      <c r="G297" s="29" t="s">
        <v>21</v>
      </c>
      <c r="H297" s="21">
        <v>40000</v>
      </c>
    </row>
    <row r="298" spans="1:8" s="30" customFormat="1" ht="27" customHeight="1" x14ac:dyDescent="0.2">
      <c r="A298" s="115"/>
      <c r="B298" s="52">
        <v>77</v>
      </c>
      <c r="C298" s="17">
        <v>0</v>
      </c>
      <c r="D298" s="41" t="s">
        <v>117</v>
      </c>
      <c r="E298" s="23"/>
      <c r="F298" s="42"/>
      <c r="G298" s="77" t="s">
        <v>275</v>
      </c>
      <c r="H298" s="21">
        <f>H299</f>
        <v>50000</v>
      </c>
    </row>
    <row r="299" spans="1:8" s="30" customFormat="1" ht="12.75" x14ac:dyDescent="0.2">
      <c r="A299" s="116"/>
      <c r="B299" s="52">
        <v>77</v>
      </c>
      <c r="C299" s="17">
        <v>0</v>
      </c>
      <c r="D299" s="41" t="s">
        <v>117</v>
      </c>
      <c r="E299" s="23" t="s">
        <v>20</v>
      </c>
      <c r="F299" s="42"/>
      <c r="G299" s="29" t="s">
        <v>21</v>
      </c>
      <c r="H299" s="21">
        <v>50000</v>
      </c>
    </row>
    <row r="300" spans="1:8" ht="30.75" customHeight="1" x14ac:dyDescent="0.25">
      <c r="A300" s="117" t="s">
        <v>276</v>
      </c>
      <c r="B300" s="10">
        <v>78</v>
      </c>
      <c r="C300" s="17"/>
      <c r="D300" s="17"/>
      <c r="E300" s="17"/>
      <c r="F300" s="39"/>
      <c r="G300" s="61" t="s">
        <v>277</v>
      </c>
      <c r="H300" s="13">
        <f>H301+H311</f>
        <v>78163345</v>
      </c>
    </row>
    <row r="301" spans="1:8" ht="15.75" customHeight="1" x14ac:dyDescent="0.25">
      <c r="A301" s="118"/>
      <c r="B301" s="10">
        <v>78</v>
      </c>
      <c r="C301" s="10">
        <v>1</v>
      </c>
      <c r="D301" s="10"/>
      <c r="E301" s="10"/>
      <c r="F301" s="78"/>
      <c r="G301" s="59" t="s">
        <v>278</v>
      </c>
      <c r="H301" s="73">
        <f>H302</f>
        <v>77563345</v>
      </c>
    </row>
    <row r="302" spans="1:8" ht="15" customHeight="1" x14ac:dyDescent="0.25">
      <c r="A302" s="118"/>
      <c r="B302" s="17">
        <v>78</v>
      </c>
      <c r="C302" s="17">
        <v>1</v>
      </c>
      <c r="D302" s="17"/>
      <c r="E302" s="17"/>
      <c r="F302" s="39" t="s">
        <v>279</v>
      </c>
      <c r="G302" s="40" t="s">
        <v>280</v>
      </c>
      <c r="H302" s="71">
        <f>H303+H305</f>
        <v>77563345</v>
      </c>
    </row>
    <row r="303" spans="1:8" ht="14.25" customHeight="1" x14ac:dyDescent="0.25">
      <c r="A303" s="118"/>
      <c r="B303" s="17">
        <v>78</v>
      </c>
      <c r="C303" s="17">
        <v>1</v>
      </c>
      <c r="D303" s="41" t="s">
        <v>18</v>
      </c>
      <c r="E303" s="17"/>
      <c r="F303" s="39"/>
      <c r="G303" s="22" t="s">
        <v>281</v>
      </c>
      <c r="H303" s="71">
        <f>H304</f>
        <v>15000</v>
      </c>
    </row>
    <row r="304" spans="1:8" ht="13.5" customHeight="1" x14ac:dyDescent="0.25">
      <c r="A304" s="118"/>
      <c r="B304" s="17">
        <v>78</v>
      </c>
      <c r="C304" s="17">
        <v>1</v>
      </c>
      <c r="D304" s="41" t="s">
        <v>18</v>
      </c>
      <c r="E304" s="23" t="s">
        <v>282</v>
      </c>
      <c r="F304" s="39"/>
      <c r="G304" s="56" t="s">
        <v>283</v>
      </c>
      <c r="H304" s="71">
        <v>15000</v>
      </c>
    </row>
    <row r="305" spans="1:8" ht="16.5" customHeight="1" x14ac:dyDescent="0.25">
      <c r="A305" s="118"/>
      <c r="B305" s="17">
        <v>78</v>
      </c>
      <c r="C305" s="17">
        <v>1</v>
      </c>
      <c r="D305" s="41" t="s">
        <v>22</v>
      </c>
      <c r="E305" s="23"/>
      <c r="F305" s="39"/>
      <c r="G305" s="22" t="s">
        <v>284</v>
      </c>
      <c r="H305" s="71">
        <f>SUM(H306:H310)</f>
        <v>77548345</v>
      </c>
    </row>
    <row r="306" spans="1:8" ht="26.25" hidden="1" x14ac:dyDescent="0.25">
      <c r="A306" s="118"/>
      <c r="B306" s="17">
        <v>78</v>
      </c>
      <c r="C306" s="17">
        <v>1</v>
      </c>
      <c r="D306" s="41" t="s">
        <v>22</v>
      </c>
      <c r="E306" s="23" t="s">
        <v>285</v>
      </c>
      <c r="F306" s="39"/>
      <c r="G306" s="22" t="s">
        <v>286</v>
      </c>
      <c r="H306" s="71"/>
    </row>
    <row r="307" spans="1:8" ht="16.5" customHeight="1" x14ac:dyDescent="0.25">
      <c r="A307" s="118"/>
      <c r="B307" s="17">
        <v>78</v>
      </c>
      <c r="C307" s="17">
        <v>1</v>
      </c>
      <c r="D307" s="41" t="s">
        <v>22</v>
      </c>
      <c r="E307" s="23" t="s">
        <v>287</v>
      </c>
      <c r="F307" s="39"/>
      <c r="G307" s="26" t="s">
        <v>288</v>
      </c>
      <c r="H307" s="71">
        <v>32903815</v>
      </c>
    </row>
    <row r="308" spans="1:8" ht="28.5" customHeight="1" x14ac:dyDescent="0.25">
      <c r="A308" s="118"/>
      <c r="B308" s="17">
        <v>78</v>
      </c>
      <c r="C308" s="17">
        <v>1</v>
      </c>
      <c r="D308" s="41" t="s">
        <v>22</v>
      </c>
      <c r="E308" s="79" t="s">
        <v>289</v>
      </c>
      <c r="F308" s="39"/>
      <c r="G308" s="25" t="s">
        <v>290</v>
      </c>
      <c r="H308" s="71">
        <v>27933883</v>
      </c>
    </row>
    <row r="309" spans="1:8" ht="42.75" customHeight="1" x14ac:dyDescent="0.25">
      <c r="A309" s="118"/>
      <c r="B309" s="17">
        <v>78</v>
      </c>
      <c r="C309" s="17">
        <v>1</v>
      </c>
      <c r="D309" s="41" t="s">
        <v>22</v>
      </c>
      <c r="E309" s="23" t="s">
        <v>51</v>
      </c>
      <c r="F309" s="39"/>
      <c r="G309" s="57" t="s">
        <v>52</v>
      </c>
      <c r="H309" s="71">
        <v>10677622</v>
      </c>
    </row>
    <row r="310" spans="1:8" ht="26.25" x14ac:dyDescent="0.25">
      <c r="A310" s="118"/>
      <c r="B310" s="17">
        <v>78</v>
      </c>
      <c r="C310" s="17">
        <v>1</v>
      </c>
      <c r="D310" s="41" t="s">
        <v>22</v>
      </c>
      <c r="E310" s="23" t="s">
        <v>291</v>
      </c>
      <c r="F310" s="39"/>
      <c r="G310" s="26" t="s">
        <v>292</v>
      </c>
      <c r="H310" s="71">
        <v>6033025</v>
      </c>
    </row>
    <row r="311" spans="1:8" ht="21" customHeight="1" x14ac:dyDescent="0.25">
      <c r="A311" s="118"/>
      <c r="B311" s="10">
        <v>78</v>
      </c>
      <c r="C311" s="10">
        <v>2</v>
      </c>
      <c r="D311" s="10"/>
      <c r="E311" s="10"/>
      <c r="F311" s="78"/>
      <c r="G311" s="59" t="s">
        <v>293</v>
      </c>
      <c r="H311" s="73">
        <f t="shared" ref="H311:H315" si="3">H312</f>
        <v>600000</v>
      </c>
    </row>
    <row r="312" spans="1:8" ht="15" customHeight="1" x14ac:dyDescent="0.25">
      <c r="A312" s="118"/>
      <c r="B312" s="17">
        <v>78</v>
      </c>
      <c r="C312" s="17">
        <v>2</v>
      </c>
      <c r="D312" s="17"/>
      <c r="E312" s="17"/>
      <c r="F312" s="39" t="s">
        <v>16</v>
      </c>
      <c r="G312" s="40" t="s">
        <v>17</v>
      </c>
      <c r="H312" s="71">
        <f t="shared" si="3"/>
        <v>600000</v>
      </c>
    </row>
    <row r="313" spans="1:8" ht="15" customHeight="1" x14ac:dyDescent="0.25">
      <c r="A313" s="118"/>
      <c r="B313" s="17">
        <v>78</v>
      </c>
      <c r="C313" s="17">
        <v>2</v>
      </c>
      <c r="D313" s="41" t="s">
        <v>18</v>
      </c>
      <c r="E313" s="17"/>
      <c r="F313" s="80"/>
      <c r="G313" s="22" t="s">
        <v>294</v>
      </c>
      <c r="H313" s="71">
        <f t="shared" si="3"/>
        <v>600000</v>
      </c>
    </row>
    <row r="314" spans="1:8" ht="14.25" customHeight="1" x14ac:dyDescent="0.25">
      <c r="A314" s="118"/>
      <c r="B314" s="17">
        <v>78</v>
      </c>
      <c r="C314" s="17">
        <v>2</v>
      </c>
      <c r="D314" s="41" t="s">
        <v>18</v>
      </c>
      <c r="E314" s="23" t="s">
        <v>215</v>
      </c>
      <c r="F314" s="80"/>
      <c r="G314" s="24" t="s">
        <v>216</v>
      </c>
      <c r="H314" s="71">
        <v>600000</v>
      </c>
    </row>
    <row r="315" spans="1:8" ht="28.5" customHeight="1" x14ac:dyDescent="0.25">
      <c r="A315" s="114" t="s">
        <v>295</v>
      </c>
      <c r="B315" s="10">
        <v>79</v>
      </c>
      <c r="C315" s="17"/>
      <c r="D315" s="17"/>
      <c r="E315" s="17"/>
      <c r="F315" s="39"/>
      <c r="G315" s="61" t="s">
        <v>296</v>
      </c>
      <c r="H315" s="73">
        <f t="shared" si="3"/>
        <v>52351448.780000001</v>
      </c>
    </row>
    <row r="316" spans="1:8" ht="17.25" customHeight="1" x14ac:dyDescent="0.25">
      <c r="A316" s="115"/>
      <c r="B316" s="17">
        <v>79</v>
      </c>
      <c r="C316" s="17"/>
      <c r="D316" s="17"/>
      <c r="E316" s="17"/>
      <c r="F316" s="39" t="s">
        <v>16</v>
      </c>
      <c r="G316" s="40" t="s">
        <v>17</v>
      </c>
      <c r="H316" s="71">
        <f>H317+H328</f>
        <v>52351448.780000001</v>
      </c>
    </row>
    <row r="317" spans="1:8" ht="26.25" customHeight="1" x14ac:dyDescent="0.25">
      <c r="A317" s="115"/>
      <c r="B317" s="17">
        <v>79</v>
      </c>
      <c r="C317" s="18" t="s">
        <v>14</v>
      </c>
      <c r="D317" s="41"/>
      <c r="E317" s="17"/>
      <c r="F317" s="39"/>
      <c r="G317" s="29" t="s">
        <v>297</v>
      </c>
      <c r="H317" s="71">
        <f>H318+H322+H324+H326</f>
        <v>50302466.980000004</v>
      </c>
    </row>
    <row r="318" spans="1:8" ht="24.75" customHeight="1" x14ac:dyDescent="0.25">
      <c r="A318" s="115"/>
      <c r="B318" s="17">
        <v>79</v>
      </c>
      <c r="C318" s="18" t="s">
        <v>14</v>
      </c>
      <c r="D318" s="41" t="s">
        <v>18</v>
      </c>
      <c r="E318" s="17"/>
      <c r="F318" s="39"/>
      <c r="G318" s="29" t="s">
        <v>298</v>
      </c>
      <c r="H318" s="71">
        <f>SUM(H319:H321)</f>
        <v>49862466.980000004</v>
      </c>
    </row>
    <row r="319" spans="1:8" ht="15" hidden="1" customHeight="1" x14ac:dyDescent="0.25">
      <c r="A319" s="115"/>
      <c r="B319" s="17">
        <v>79</v>
      </c>
      <c r="C319" s="18" t="s">
        <v>14</v>
      </c>
      <c r="D319" s="41" t="s">
        <v>18</v>
      </c>
      <c r="E319" s="81">
        <v>29990</v>
      </c>
      <c r="F319" s="39"/>
      <c r="G319" s="29" t="s">
        <v>21</v>
      </c>
      <c r="H319" s="71"/>
    </row>
    <row r="320" spans="1:8" ht="15.75" customHeight="1" x14ac:dyDescent="0.25">
      <c r="A320" s="115"/>
      <c r="B320" s="17">
        <v>79</v>
      </c>
      <c r="C320" s="18" t="s">
        <v>14</v>
      </c>
      <c r="D320" s="41" t="s">
        <v>18</v>
      </c>
      <c r="E320" s="82" t="s">
        <v>299</v>
      </c>
      <c r="F320" s="39"/>
      <c r="G320" s="26" t="s">
        <v>300</v>
      </c>
      <c r="H320" s="71">
        <v>47369343.630000003</v>
      </c>
    </row>
    <row r="321" spans="1:8" ht="27" customHeight="1" x14ac:dyDescent="0.25">
      <c r="A321" s="115"/>
      <c r="B321" s="17">
        <v>79</v>
      </c>
      <c r="C321" s="18" t="s">
        <v>14</v>
      </c>
      <c r="D321" s="41" t="s">
        <v>18</v>
      </c>
      <c r="E321" s="23" t="s">
        <v>301</v>
      </c>
      <c r="F321" s="42"/>
      <c r="G321" s="29" t="s">
        <v>302</v>
      </c>
      <c r="H321" s="71">
        <v>2493123.35</v>
      </c>
    </row>
    <row r="322" spans="1:8" ht="26.25" hidden="1" customHeight="1" x14ac:dyDescent="0.25">
      <c r="A322" s="115"/>
      <c r="B322" s="17">
        <v>79</v>
      </c>
      <c r="C322" s="18" t="s">
        <v>14</v>
      </c>
      <c r="D322" s="41" t="s">
        <v>22</v>
      </c>
      <c r="E322" s="23"/>
      <c r="F322" s="80"/>
      <c r="G322" s="29" t="s">
        <v>303</v>
      </c>
      <c r="H322" s="71">
        <f>H323</f>
        <v>0</v>
      </c>
    </row>
    <row r="323" spans="1:8" ht="15" hidden="1" customHeight="1" x14ac:dyDescent="0.25">
      <c r="A323" s="115"/>
      <c r="B323" s="17">
        <v>79</v>
      </c>
      <c r="C323" s="18" t="s">
        <v>14</v>
      </c>
      <c r="D323" s="41" t="s">
        <v>22</v>
      </c>
      <c r="E323" s="23" t="s">
        <v>20</v>
      </c>
      <c r="F323" s="39"/>
      <c r="G323" s="29" t="s">
        <v>21</v>
      </c>
      <c r="H323" s="71"/>
    </row>
    <row r="324" spans="1:8" ht="28.5" customHeight="1" x14ac:dyDescent="0.25">
      <c r="A324" s="115"/>
      <c r="B324" s="17">
        <v>79</v>
      </c>
      <c r="C324" s="18" t="s">
        <v>14</v>
      </c>
      <c r="D324" s="41" t="s">
        <v>28</v>
      </c>
      <c r="E324" s="23"/>
      <c r="F324" s="80"/>
      <c r="G324" s="29" t="s">
        <v>304</v>
      </c>
      <c r="H324" s="71">
        <f>H325</f>
        <v>250000</v>
      </c>
    </row>
    <row r="325" spans="1:8" x14ac:dyDescent="0.25">
      <c r="A325" s="115"/>
      <c r="B325" s="17">
        <v>79</v>
      </c>
      <c r="C325" s="18" t="s">
        <v>14</v>
      </c>
      <c r="D325" s="41" t="s">
        <v>28</v>
      </c>
      <c r="E325" s="23" t="s">
        <v>20</v>
      </c>
      <c r="F325" s="39"/>
      <c r="G325" s="29" t="s">
        <v>21</v>
      </c>
      <c r="H325" s="71">
        <v>250000</v>
      </c>
    </row>
    <row r="326" spans="1:8" x14ac:dyDescent="0.25">
      <c r="A326" s="115"/>
      <c r="B326" s="17">
        <v>79</v>
      </c>
      <c r="C326" s="18" t="s">
        <v>14</v>
      </c>
      <c r="D326" s="41" t="s">
        <v>85</v>
      </c>
      <c r="E326" s="23"/>
      <c r="F326" s="80"/>
      <c r="G326" s="29" t="s">
        <v>305</v>
      </c>
      <c r="H326" s="71">
        <f>H327</f>
        <v>190000</v>
      </c>
    </row>
    <row r="327" spans="1:8" x14ac:dyDescent="0.25">
      <c r="A327" s="115"/>
      <c r="B327" s="17">
        <v>79</v>
      </c>
      <c r="C327" s="18" t="s">
        <v>14</v>
      </c>
      <c r="D327" s="41" t="s">
        <v>85</v>
      </c>
      <c r="E327" s="23" t="s">
        <v>20</v>
      </c>
      <c r="F327" s="39"/>
      <c r="G327" s="29" t="s">
        <v>21</v>
      </c>
      <c r="H327" s="71">
        <v>190000</v>
      </c>
    </row>
    <row r="328" spans="1:8" x14ac:dyDescent="0.25">
      <c r="A328" s="115"/>
      <c r="B328" s="17">
        <v>79</v>
      </c>
      <c r="C328" s="18" t="s">
        <v>32</v>
      </c>
      <c r="D328" s="41"/>
      <c r="E328" s="23"/>
      <c r="F328" s="39"/>
      <c r="G328" s="83" t="s">
        <v>306</v>
      </c>
      <c r="H328" s="71">
        <f>H329</f>
        <v>2048981.8</v>
      </c>
    </row>
    <row r="329" spans="1:8" x14ac:dyDescent="0.25">
      <c r="A329" s="115"/>
      <c r="B329" s="17">
        <v>79</v>
      </c>
      <c r="C329" s="18" t="s">
        <v>32</v>
      </c>
      <c r="D329" s="41" t="s">
        <v>18</v>
      </c>
      <c r="E329" s="23"/>
      <c r="F329" s="39"/>
      <c r="G329" s="83" t="s">
        <v>307</v>
      </c>
      <c r="H329" s="71">
        <f>SUM(H330:H332)</f>
        <v>2048981.8</v>
      </c>
    </row>
    <row r="330" spans="1:8" x14ac:dyDescent="0.25">
      <c r="A330" s="115"/>
      <c r="B330" s="17">
        <v>79</v>
      </c>
      <c r="C330" s="18" t="s">
        <v>32</v>
      </c>
      <c r="D330" s="41" t="s">
        <v>18</v>
      </c>
      <c r="E330" s="23" t="s">
        <v>20</v>
      </c>
      <c r="F330" s="39"/>
      <c r="G330" s="29" t="s">
        <v>21</v>
      </c>
      <c r="H330" s="71">
        <v>461006.74</v>
      </c>
    </row>
    <row r="331" spans="1:8" ht="39" x14ac:dyDescent="0.25">
      <c r="A331" s="115"/>
      <c r="B331" s="17">
        <v>79</v>
      </c>
      <c r="C331" s="18" t="s">
        <v>32</v>
      </c>
      <c r="D331" s="41" t="s">
        <v>18</v>
      </c>
      <c r="E331" s="23" t="s">
        <v>308</v>
      </c>
      <c r="F331" s="39"/>
      <c r="G331" s="29" t="s">
        <v>309</v>
      </c>
      <c r="H331" s="21">
        <v>1349778.8</v>
      </c>
    </row>
    <row r="332" spans="1:8" ht="39" x14ac:dyDescent="0.25">
      <c r="A332" s="115"/>
      <c r="B332" s="17">
        <v>79</v>
      </c>
      <c r="C332" s="18" t="s">
        <v>32</v>
      </c>
      <c r="D332" s="41" t="s">
        <v>18</v>
      </c>
      <c r="E332" s="23" t="s">
        <v>310</v>
      </c>
      <c r="F332" s="39"/>
      <c r="G332" s="29" t="s">
        <v>311</v>
      </c>
      <c r="H332" s="21">
        <v>238196.26</v>
      </c>
    </row>
    <row r="333" spans="1:8" x14ac:dyDescent="0.25">
      <c r="A333" s="109" t="s">
        <v>312</v>
      </c>
      <c r="B333" s="110"/>
      <c r="C333" s="110"/>
      <c r="D333" s="110"/>
      <c r="E333" s="110"/>
      <c r="F333" s="110"/>
      <c r="G333" s="111"/>
      <c r="H333" s="13">
        <f>H8+H29+H44+H108+H121+H186+H276+H283+H300+H315</f>
        <v>747206692.66999996</v>
      </c>
    </row>
    <row r="334" spans="1:8" x14ac:dyDescent="0.25">
      <c r="A334" s="112" t="s">
        <v>313</v>
      </c>
      <c r="B334" s="10">
        <v>99</v>
      </c>
      <c r="C334" s="17"/>
      <c r="D334" s="17"/>
      <c r="E334" s="17"/>
      <c r="F334" s="39"/>
      <c r="G334" s="84" t="s">
        <v>314</v>
      </c>
      <c r="H334" s="13">
        <f>H335+H342+H346+H351+H360</f>
        <v>14745200</v>
      </c>
    </row>
    <row r="335" spans="1:8" x14ac:dyDescent="0.25">
      <c r="A335" s="113"/>
      <c r="B335" s="10">
        <v>99</v>
      </c>
      <c r="C335" s="14" t="s">
        <v>14</v>
      </c>
      <c r="D335" s="85"/>
      <c r="E335" s="85"/>
      <c r="F335" s="78"/>
      <c r="G335" s="86" t="s">
        <v>315</v>
      </c>
      <c r="H335" s="13">
        <f>H336</f>
        <v>3661800</v>
      </c>
    </row>
    <row r="336" spans="1:8" x14ac:dyDescent="0.25">
      <c r="A336" s="113"/>
      <c r="B336" s="17">
        <v>99</v>
      </c>
      <c r="C336" s="18" t="s">
        <v>14</v>
      </c>
      <c r="D336" s="87"/>
      <c r="E336" s="87"/>
      <c r="F336" s="39" t="s">
        <v>316</v>
      </c>
      <c r="G336" s="88" t="s">
        <v>317</v>
      </c>
      <c r="H336" s="21">
        <f>SUM(H337:H341)</f>
        <v>3661800</v>
      </c>
    </row>
    <row r="337" spans="1:8" ht="25.5" x14ac:dyDescent="0.25">
      <c r="A337" s="113"/>
      <c r="B337" s="17">
        <v>99</v>
      </c>
      <c r="C337" s="18" t="s">
        <v>14</v>
      </c>
      <c r="D337" s="41" t="s">
        <v>318</v>
      </c>
      <c r="E337" s="23" t="s">
        <v>319</v>
      </c>
      <c r="F337" s="42"/>
      <c r="G337" s="89" t="s">
        <v>320</v>
      </c>
      <c r="H337" s="21">
        <v>66800</v>
      </c>
    </row>
    <row r="338" spans="1:8" x14ac:dyDescent="0.25">
      <c r="A338" s="113"/>
      <c r="B338" s="17">
        <v>99</v>
      </c>
      <c r="C338" s="18" t="s">
        <v>14</v>
      </c>
      <c r="D338" s="41" t="s">
        <v>318</v>
      </c>
      <c r="E338" s="23" t="s">
        <v>231</v>
      </c>
      <c r="F338" s="42"/>
      <c r="G338" s="24" t="s">
        <v>232</v>
      </c>
      <c r="H338" s="21">
        <v>2475000</v>
      </c>
    </row>
    <row r="339" spans="1:8" x14ac:dyDescent="0.25">
      <c r="A339" s="113"/>
      <c r="B339" s="17">
        <v>99</v>
      </c>
      <c r="C339" s="18" t="s">
        <v>14</v>
      </c>
      <c r="D339" s="41" t="s">
        <v>318</v>
      </c>
      <c r="E339" s="23" t="s">
        <v>233</v>
      </c>
      <c r="F339" s="42"/>
      <c r="G339" s="24" t="s">
        <v>234</v>
      </c>
      <c r="H339" s="21">
        <v>645000</v>
      </c>
    </row>
    <row r="340" spans="1:8" ht="51.75" x14ac:dyDescent="0.25">
      <c r="A340" s="113"/>
      <c r="B340" s="17">
        <v>99</v>
      </c>
      <c r="C340" s="18" t="s">
        <v>14</v>
      </c>
      <c r="D340" s="41" t="s">
        <v>318</v>
      </c>
      <c r="E340" s="23" t="s">
        <v>239</v>
      </c>
      <c r="F340" s="42"/>
      <c r="G340" s="90" t="s">
        <v>240</v>
      </c>
      <c r="H340" s="21">
        <v>475000</v>
      </c>
    </row>
    <row r="341" spans="1:8" ht="29.25" hidden="1" customHeight="1" x14ac:dyDescent="0.25">
      <c r="A341" s="113"/>
      <c r="B341" s="17">
        <v>99</v>
      </c>
      <c r="C341" s="18" t="s">
        <v>14</v>
      </c>
      <c r="D341" s="41" t="s">
        <v>318</v>
      </c>
      <c r="E341" s="23" t="s">
        <v>47</v>
      </c>
      <c r="F341" s="42"/>
      <c r="G341" s="90" t="s">
        <v>48</v>
      </c>
      <c r="H341" s="21"/>
    </row>
    <row r="342" spans="1:8" x14ac:dyDescent="0.25">
      <c r="A342" s="113"/>
      <c r="B342" s="10">
        <v>99</v>
      </c>
      <c r="C342" s="14" t="s">
        <v>32</v>
      </c>
      <c r="D342" s="41"/>
      <c r="E342" s="23"/>
      <c r="F342" s="42"/>
      <c r="G342" s="91" t="s">
        <v>345</v>
      </c>
      <c r="H342" s="13">
        <f>SUM(H343:H345)</f>
        <v>2505000</v>
      </c>
    </row>
    <row r="343" spans="1:8" x14ac:dyDescent="0.25">
      <c r="A343" s="113"/>
      <c r="B343" s="17">
        <v>99</v>
      </c>
      <c r="C343" s="18" t="s">
        <v>32</v>
      </c>
      <c r="D343" s="41" t="s">
        <v>318</v>
      </c>
      <c r="E343" s="23" t="s">
        <v>321</v>
      </c>
      <c r="F343" s="42"/>
      <c r="G343" s="90" t="s">
        <v>346</v>
      </c>
      <c r="H343" s="21">
        <v>2175000</v>
      </c>
    </row>
    <row r="344" spans="1:8" ht="39" x14ac:dyDescent="0.25">
      <c r="A344" s="113"/>
      <c r="B344" s="17">
        <v>99</v>
      </c>
      <c r="C344" s="18" t="s">
        <v>32</v>
      </c>
      <c r="D344" s="41" t="s">
        <v>318</v>
      </c>
      <c r="E344" s="23" t="s">
        <v>322</v>
      </c>
      <c r="F344" s="42"/>
      <c r="G344" s="90" t="s">
        <v>323</v>
      </c>
      <c r="H344" s="21">
        <v>300000</v>
      </c>
    </row>
    <row r="345" spans="1:8" ht="28.5" customHeight="1" x14ac:dyDescent="0.25">
      <c r="A345" s="113"/>
      <c r="B345" s="17">
        <v>99</v>
      </c>
      <c r="C345" s="18" t="s">
        <v>32</v>
      </c>
      <c r="D345" s="41" t="s">
        <v>318</v>
      </c>
      <c r="E345" s="23" t="s">
        <v>47</v>
      </c>
      <c r="F345" s="42"/>
      <c r="G345" s="90" t="s">
        <v>48</v>
      </c>
      <c r="H345" s="21">
        <v>30000</v>
      </c>
    </row>
    <row r="346" spans="1:8" ht="15.75" customHeight="1" x14ac:dyDescent="0.25">
      <c r="A346" s="113"/>
      <c r="B346" s="10">
        <v>99</v>
      </c>
      <c r="C346" s="14" t="s">
        <v>35</v>
      </c>
      <c r="D346" s="85"/>
      <c r="E346" s="85"/>
      <c r="F346" s="78"/>
      <c r="G346" s="86" t="s">
        <v>347</v>
      </c>
      <c r="H346" s="13">
        <f>H347</f>
        <v>3444600</v>
      </c>
    </row>
    <row r="347" spans="1:8" x14ac:dyDescent="0.25">
      <c r="A347" s="113"/>
      <c r="B347" s="17">
        <v>99</v>
      </c>
      <c r="C347" s="18" t="s">
        <v>35</v>
      </c>
      <c r="D347" s="87"/>
      <c r="E347" s="87"/>
      <c r="F347" s="39" t="s">
        <v>16</v>
      </c>
      <c r="G347" s="88" t="s">
        <v>349</v>
      </c>
      <c r="H347" s="21">
        <f>SUM(H348:H350)</f>
        <v>3444600</v>
      </c>
    </row>
    <row r="348" spans="1:8" x14ac:dyDescent="0.25">
      <c r="A348" s="113"/>
      <c r="B348" s="17">
        <v>99</v>
      </c>
      <c r="C348" s="18" t="s">
        <v>35</v>
      </c>
      <c r="D348" s="41" t="s">
        <v>318</v>
      </c>
      <c r="E348" s="23" t="s">
        <v>324</v>
      </c>
      <c r="F348" s="39"/>
      <c r="G348" s="29" t="s">
        <v>348</v>
      </c>
      <c r="H348" s="21">
        <v>3199300</v>
      </c>
    </row>
    <row r="349" spans="1:8" ht="39" x14ac:dyDescent="0.25">
      <c r="A349" s="113"/>
      <c r="B349" s="17">
        <v>99</v>
      </c>
      <c r="C349" s="18" t="s">
        <v>35</v>
      </c>
      <c r="D349" s="41" t="s">
        <v>318</v>
      </c>
      <c r="E349" s="23" t="s">
        <v>322</v>
      </c>
      <c r="F349" s="39"/>
      <c r="G349" s="92" t="s">
        <v>323</v>
      </c>
      <c r="H349" s="21">
        <v>195300</v>
      </c>
    </row>
    <row r="350" spans="1:8" ht="27" customHeight="1" x14ac:dyDescent="0.25">
      <c r="A350" s="113"/>
      <c r="B350" s="17">
        <v>99</v>
      </c>
      <c r="C350" s="18" t="s">
        <v>35</v>
      </c>
      <c r="D350" s="41" t="s">
        <v>318</v>
      </c>
      <c r="E350" s="23" t="s">
        <v>47</v>
      </c>
      <c r="F350" s="39"/>
      <c r="G350" s="90" t="s">
        <v>48</v>
      </c>
      <c r="H350" s="21">
        <v>50000</v>
      </c>
    </row>
    <row r="351" spans="1:8" ht="25.5" customHeight="1" x14ac:dyDescent="0.25">
      <c r="A351" s="113"/>
      <c r="B351" s="10">
        <v>99</v>
      </c>
      <c r="C351" s="10">
        <v>5</v>
      </c>
      <c r="D351" s="10"/>
      <c r="E351" s="93"/>
      <c r="F351" s="78"/>
      <c r="G351" s="86" t="s">
        <v>325</v>
      </c>
      <c r="H351" s="94">
        <f>H352</f>
        <v>1833800</v>
      </c>
    </row>
    <row r="352" spans="1:8" ht="18" customHeight="1" x14ac:dyDescent="0.25">
      <c r="A352" s="113"/>
      <c r="B352" s="17">
        <v>99</v>
      </c>
      <c r="C352" s="17">
        <v>5</v>
      </c>
      <c r="D352" s="41"/>
      <c r="E352" s="23"/>
      <c r="F352" s="39" t="s">
        <v>326</v>
      </c>
      <c r="G352" s="20" t="s">
        <v>327</v>
      </c>
      <c r="H352" s="94">
        <f>H353+H354+H355+H356+H358</f>
        <v>1833800</v>
      </c>
    </row>
    <row r="353" spans="1:8" x14ac:dyDescent="0.25">
      <c r="A353" s="113"/>
      <c r="B353" s="17">
        <v>99</v>
      </c>
      <c r="C353" s="17">
        <v>5</v>
      </c>
      <c r="D353" s="41" t="s">
        <v>318</v>
      </c>
      <c r="E353" s="23" t="s">
        <v>328</v>
      </c>
      <c r="F353" s="39"/>
      <c r="G353" s="29" t="s">
        <v>329</v>
      </c>
      <c r="H353" s="95">
        <v>1408800</v>
      </c>
    </row>
    <row r="354" spans="1:8" x14ac:dyDescent="0.25">
      <c r="A354" s="113"/>
      <c r="B354" s="17">
        <v>99</v>
      </c>
      <c r="C354" s="17">
        <v>5</v>
      </c>
      <c r="D354" s="41" t="s">
        <v>318</v>
      </c>
      <c r="E354" s="23" t="s">
        <v>330</v>
      </c>
      <c r="F354" s="39"/>
      <c r="G354" s="24" t="s">
        <v>331</v>
      </c>
      <c r="H354" s="95">
        <v>315000</v>
      </c>
    </row>
    <row r="355" spans="1:8" ht="27" customHeight="1" x14ac:dyDescent="0.25">
      <c r="A355" s="113"/>
      <c r="B355" s="17">
        <v>99</v>
      </c>
      <c r="C355" s="17">
        <v>5</v>
      </c>
      <c r="D355" s="41" t="s">
        <v>318</v>
      </c>
      <c r="E355" s="23" t="s">
        <v>47</v>
      </c>
      <c r="F355" s="39"/>
      <c r="G355" s="45" t="s">
        <v>48</v>
      </c>
      <c r="H355" s="95">
        <v>50000</v>
      </c>
    </row>
    <row r="356" spans="1:8" ht="27" customHeight="1" x14ac:dyDescent="0.25">
      <c r="A356" s="113"/>
      <c r="B356" s="17">
        <v>99</v>
      </c>
      <c r="C356" s="17">
        <v>5</v>
      </c>
      <c r="D356" s="41" t="s">
        <v>18</v>
      </c>
      <c r="E356" s="23"/>
      <c r="F356" s="39"/>
      <c r="G356" s="96" t="s">
        <v>332</v>
      </c>
      <c r="H356" s="95">
        <f>H357</f>
        <v>30000</v>
      </c>
    </row>
    <row r="357" spans="1:8" ht="27" customHeight="1" x14ac:dyDescent="0.25">
      <c r="A357" s="113"/>
      <c r="B357" s="17">
        <v>99</v>
      </c>
      <c r="C357" s="17">
        <v>5</v>
      </c>
      <c r="D357" s="41" t="s">
        <v>18</v>
      </c>
      <c r="E357" s="23" t="s">
        <v>333</v>
      </c>
      <c r="F357" s="39"/>
      <c r="G357" s="96" t="s">
        <v>334</v>
      </c>
      <c r="H357" s="95">
        <v>30000</v>
      </c>
    </row>
    <row r="358" spans="1:8" ht="27" customHeight="1" x14ac:dyDescent="0.25">
      <c r="A358" s="113"/>
      <c r="B358" s="17">
        <v>99</v>
      </c>
      <c r="C358" s="17">
        <v>5</v>
      </c>
      <c r="D358" s="41" t="s">
        <v>22</v>
      </c>
      <c r="E358" s="23"/>
      <c r="F358" s="39"/>
      <c r="G358" s="97" t="s">
        <v>335</v>
      </c>
      <c r="H358" s="95">
        <f>H359</f>
        <v>30000</v>
      </c>
    </row>
    <row r="359" spans="1:8" ht="27" customHeight="1" x14ac:dyDescent="0.25">
      <c r="A359" s="113"/>
      <c r="B359" s="17">
        <v>99</v>
      </c>
      <c r="C359" s="17">
        <v>5</v>
      </c>
      <c r="D359" s="41" t="s">
        <v>22</v>
      </c>
      <c r="E359" s="23" t="s">
        <v>333</v>
      </c>
      <c r="F359" s="39"/>
      <c r="G359" s="96" t="s">
        <v>334</v>
      </c>
      <c r="H359" s="95">
        <v>30000</v>
      </c>
    </row>
    <row r="360" spans="1:8" x14ac:dyDescent="0.25">
      <c r="A360" s="113"/>
      <c r="B360" s="10">
        <v>99</v>
      </c>
      <c r="C360" s="10">
        <v>6</v>
      </c>
      <c r="D360" s="10"/>
      <c r="E360" s="93"/>
      <c r="F360" s="78"/>
      <c r="G360" s="98" t="s">
        <v>336</v>
      </c>
      <c r="H360" s="94">
        <f>H361</f>
        <v>3300000</v>
      </c>
    </row>
    <row r="361" spans="1:8" x14ac:dyDescent="0.25">
      <c r="A361" s="113"/>
      <c r="B361" s="17">
        <v>99</v>
      </c>
      <c r="C361" s="17">
        <v>6</v>
      </c>
      <c r="D361" s="41" t="s">
        <v>318</v>
      </c>
      <c r="E361" s="23"/>
      <c r="F361" s="39" t="s">
        <v>16</v>
      </c>
      <c r="G361" s="99" t="s">
        <v>17</v>
      </c>
      <c r="H361" s="95">
        <f>H362+H363</f>
        <v>3300000</v>
      </c>
    </row>
    <row r="362" spans="1:8" x14ac:dyDescent="0.25">
      <c r="A362" s="113"/>
      <c r="B362" s="17">
        <v>99</v>
      </c>
      <c r="C362" s="17">
        <v>6</v>
      </c>
      <c r="D362" s="41" t="s">
        <v>318</v>
      </c>
      <c r="E362" s="23" t="s">
        <v>337</v>
      </c>
      <c r="F362" s="100"/>
      <c r="G362" s="57" t="s">
        <v>338</v>
      </c>
      <c r="H362" s="95">
        <v>300000</v>
      </c>
    </row>
    <row r="363" spans="1:8" x14ac:dyDescent="0.25">
      <c r="A363" s="113"/>
      <c r="B363" s="17">
        <v>99</v>
      </c>
      <c r="C363" s="17">
        <v>6</v>
      </c>
      <c r="D363" s="41" t="s">
        <v>318</v>
      </c>
      <c r="E363" s="23" t="s">
        <v>339</v>
      </c>
      <c r="F363" s="100"/>
      <c r="G363" s="57" t="s">
        <v>340</v>
      </c>
      <c r="H363" s="95">
        <v>3000000</v>
      </c>
    </row>
    <row r="364" spans="1:8" x14ac:dyDescent="0.25">
      <c r="G364" s="101"/>
      <c r="H364" s="102">
        <f>H333+H334</f>
        <v>761951892.66999996</v>
      </c>
    </row>
    <row r="365" spans="1:8" x14ac:dyDescent="0.25">
      <c r="G365" s="101"/>
    </row>
    <row r="366" spans="1:8" x14ac:dyDescent="0.25">
      <c r="G366" s="103"/>
    </row>
    <row r="367" spans="1:8" x14ac:dyDescent="0.25">
      <c r="G367" s="103"/>
    </row>
    <row r="368" spans="1:8" x14ac:dyDescent="0.25">
      <c r="G368" s="103"/>
    </row>
  </sheetData>
  <mergeCells count="19">
    <mergeCell ref="A2:H2"/>
    <mergeCell ref="A3:H3"/>
    <mergeCell ref="A5:H5"/>
    <mergeCell ref="A6:A7"/>
    <mergeCell ref="B6:F6"/>
    <mergeCell ref="G6:G7"/>
    <mergeCell ref="H6:H7"/>
    <mergeCell ref="A8:A28"/>
    <mergeCell ref="A29:A43"/>
    <mergeCell ref="A44:A107"/>
    <mergeCell ref="A108:A120"/>
    <mergeCell ref="A121:A185"/>
    <mergeCell ref="A333:G333"/>
    <mergeCell ref="A334:A363"/>
    <mergeCell ref="A186:A275"/>
    <mergeCell ref="A276:A282"/>
    <mergeCell ref="A283:A299"/>
    <mergeCell ref="A300:A314"/>
    <mergeCell ref="A315:A332"/>
  </mergeCells>
  <pageMargins left="0.70866099999999987" right="0.70866099999999987" top="0.748031" bottom="0.748031" header="0.31496099999999999" footer="0.31496099999999999"/>
  <pageSetup paperSize="9" scale="65" fitToHeight="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прил.11</vt:lpstr>
      <vt:lpstr>прил.11!Print_Titles</vt:lpstr>
      <vt:lpstr>прил.11!Область_печати</vt:lpstr>
    </vt:vector>
  </TitlesOfParts>
  <Company>MultiDVD Team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k_sv</dc:creator>
  <cp:lastModifiedBy>kuznetsova</cp:lastModifiedBy>
  <cp:revision>2</cp:revision>
  <dcterms:created xsi:type="dcterms:W3CDTF">2012-10-29T07:07:00Z</dcterms:created>
  <dcterms:modified xsi:type="dcterms:W3CDTF">2024-12-20T12:13:40Z</dcterms:modified>
  <cp:version>1048576</cp:version>
</cp:coreProperties>
</file>