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D:\Рабочий стол\6 СОЗЫВ ЗАСЕДАНИЯ\6Совет 73-2\решение от 19.12.2024 № 73-827 (изм.бюджета 2024)\"/>
    </mc:Choice>
  </mc:AlternateContent>
  <xr:revisionPtr revIDLastSave="0" documentId="13_ncr:1_{B515293A-2886-454C-A04A-727F94D29DFF}" xr6:coauthVersionLast="37" xr6:coauthVersionMax="37" xr10:uidLastSave="{00000000-0000-0000-0000-000000000000}"/>
  <bookViews>
    <workbookView xWindow="360" yWindow="15" windowWidth="19440" windowHeight="9720" xr2:uid="{00000000-000D-0000-FFFF-FFFF00000000}"/>
  </bookViews>
  <sheets>
    <sheet name="прил.7" sheetId="1" r:id="rId1"/>
  </sheets>
  <definedNames>
    <definedName name="_xlnm.Print_Area" localSheetId="0">прил.7!$A$1:$G$815</definedName>
  </definedNames>
  <calcPr calcId="179021"/>
</workbook>
</file>

<file path=xl/calcChain.xml><?xml version="1.0" encoding="utf-8"?>
<calcChain xmlns="http://schemas.openxmlformats.org/spreadsheetml/2006/main">
  <c r="G155" i="1" l="1"/>
  <c r="F813" i="1"/>
  <c r="F811" i="1"/>
  <c r="F810" i="1" s="1"/>
  <c r="F809" i="1" s="1"/>
  <c r="F808" i="1" s="1"/>
  <c r="F807" i="1" s="1"/>
  <c r="F805" i="1"/>
  <c r="F804" i="1" s="1"/>
  <c r="F803" i="1" s="1"/>
  <c r="F802" i="1" s="1"/>
  <c r="F801" i="1" s="1"/>
  <c r="F799" i="1"/>
  <c r="F797" i="1"/>
  <c r="F795" i="1"/>
  <c r="F794" i="1" s="1"/>
  <c r="F793" i="1" s="1"/>
  <c r="F792" i="1" s="1"/>
  <c r="F791" i="1" s="1"/>
  <c r="G791" i="1"/>
  <c r="G790" i="1"/>
  <c r="F788" i="1"/>
  <c r="F787" i="1" s="1"/>
  <c r="F786" i="1" s="1"/>
  <c r="F785" i="1" s="1"/>
  <c r="F784" i="1" s="1"/>
  <c r="F783" i="1" s="1"/>
  <c r="G783" i="1"/>
  <c r="F781" i="1"/>
  <c r="F779" i="1"/>
  <c r="F777" i="1"/>
  <c r="F775" i="1"/>
  <c r="G771" i="1"/>
  <c r="G770" i="1" s="1"/>
  <c r="F768" i="1"/>
  <c r="F766" i="1"/>
  <c r="F763" i="1"/>
  <c r="F762" i="1" s="1"/>
  <c r="F760" i="1"/>
  <c r="F758" i="1"/>
  <c r="F756" i="1"/>
  <c r="F755" i="1" s="1"/>
  <c r="F751" i="1"/>
  <c r="F749" i="1"/>
  <c r="F748" i="1" s="1"/>
  <c r="F747" i="1" s="1"/>
  <c r="F745" i="1"/>
  <c r="F743" i="1"/>
  <c r="F741" i="1"/>
  <c r="F739" i="1"/>
  <c r="F737" i="1"/>
  <c r="G734" i="1"/>
  <c r="G733" i="1"/>
  <c r="F730" i="1"/>
  <c r="F727" i="1"/>
  <c r="F725" i="1"/>
  <c r="G723" i="1"/>
  <c r="G722" i="1"/>
  <c r="F720" i="1"/>
  <c r="F718" i="1"/>
  <c r="F716" i="1"/>
  <c r="F714" i="1"/>
  <c r="F712" i="1"/>
  <c r="G711" i="1"/>
  <c r="F711" i="1"/>
  <c r="F710" i="1" s="1"/>
  <c r="F709" i="1" s="1"/>
  <c r="G710" i="1"/>
  <c r="G709" i="1" s="1"/>
  <c r="F706" i="1"/>
  <c r="F705" i="1" s="1"/>
  <c r="F704" i="1" s="1"/>
  <c r="F703" i="1" s="1"/>
  <c r="F701" i="1"/>
  <c r="F699" i="1"/>
  <c r="F696" i="1"/>
  <c r="F695" i="1" s="1"/>
  <c r="F694" i="1" s="1"/>
  <c r="F693" i="1" s="1"/>
  <c r="G694" i="1"/>
  <c r="G693" i="1" s="1"/>
  <c r="F689" i="1"/>
  <c r="F687" i="1"/>
  <c r="F686" i="1" s="1"/>
  <c r="F685" i="1" s="1"/>
  <c r="F684" i="1" s="1"/>
  <c r="F682" i="1"/>
  <c r="F679" i="1"/>
  <c r="F674" i="1" s="1"/>
  <c r="F673" i="1" s="1"/>
  <c r="F672" i="1" s="1"/>
  <c r="F671" i="1" s="1"/>
  <c r="F677" i="1"/>
  <c r="F675" i="1"/>
  <c r="G671" i="1"/>
  <c r="F669" i="1"/>
  <c r="F668" i="1" s="1"/>
  <c r="F667" i="1" s="1"/>
  <c r="F666" i="1" s="1"/>
  <c r="F665" i="1" s="1"/>
  <c r="F661" i="1"/>
  <c r="F660" i="1" s="1"/>
  <c r="F658" i="1"/>
  <c r="F656" i="1"/>
  <c r="F655" i="1" s="1"/>
  <c r="F654" i="1" s="1"/>
  <c r="F653" i="1" s="1"/>
  <c r="F652" i="1" s="1"/>
  <c r="G653" i="1"/>
  <c r="G652" i="1"/>
  <c r="F650" i="1"/>
  <c r="F649" i="1" s="1"/>
  <c r="F648" i="1" s="1"/>
  <c r="F646" i="1"/>
  <c r="F645" i="1" s="1"/>
  <c r="F642" i="1"/>
  <c r="F641" i="1" s="1"/>
  <c r="F640" i="1" s="1"/>
  <c r="F638" i="1"/>
  <c r="F637" i="1" s="1"/>
  <c r="F635" i="1"/>
  <c r="F634" i="1" s="1"/>
  <c r="F632" i="1"/>
  <c r="F630" i="1"/>
  <c r="F628" i="1"/>
  <c r="F626" i="1"/>
  <c r="F623" i="1"/>
  <c r="F621" i="1"/>
  <c r="F619" i="1"/>
  <c r="F617" i="1"/>
  <c r="G616" i="1"/>
  <c r="G615" i="1" s="1"/>
  <c r="G594" i="1" s="1"/>
  <c r="G593" i="1" s="1"/>
  <c r="G592" i="1" s="1"/>
  <c r="F616" i="1"/>
  <c r="F613" i="1"/>
  <c r="F611" i="1"/>
  <c r="F608" i="1"/>
  <c r="F605" i="1" s="1"/>
  <c r="F606" i="1"/>
  <c r="F603" i="1"/>
  <c r="F601" i="1"/>
  <c r="G599" i="1"/>
  <c r="F599" i="1"/>
  <c r="F597" i="1"/>
  <c r="F596" i="1" s="1"/>
  <c r="G596" i="1"/>
  <c r="G595" i="1" s="1"/>
  <c r="F590" i="1"/>
  <c r="F588" i="1"/>
  <c r="F585" i="1"/>
  <c r="F584" i="1" s="1"/>
  <c r="F582" i="1"/>
  <c r="F580" i="1"/>
  <c r="F577" i="1"/>
  <c r="F576" i="1" s="1"/>
  <c r="F574" i="1"/>
  <c r="F573" i="1" s="1"/>
  <c r="F571" i="1"/>
  <c r="F570" i="1" s="1"/>
  <c r="F565" i="1"/>
  <c r="F564" i="1" s="1"/>
  <c r="F562" i="1"/>
  <c r="F561" i="1" s="1"/>
  <c r="F560" i="1" s="1"/>
  <c r="F559" i="1" s="1"/>
  <c r="F556" i="1"/>
  <c r="F553" i="1" s="1"/>
  <c r="F554" i="1"/>
  <c r="F551" i="1"/>
  <c r="F549" i="1"/>
  <c r="F547" i="1"/>
  <c r="F546" i="1" s="1"/>
  <c r="F543" i="1"/>
  <c r="F541" i="1"/>
  <c r="F539" i="1"/>
  <c r="F537" i="1"/>
  <c r="F534" i="1"/>
  <c r="F533" i="1" s="1"/>
  <c r="F532" i="1" s="1"/>
  <c r="G530" i="1"/>
  <c r="F528" i="1"/>
  <c r="F526" i="1"/>
  <c r="F524" i="1"/>
  <c r="F522" i="1"/>
  <c r="F520" i="1"/>
  <c r="F516" i="1"/>
  <c r="F515" i="1" s="1"/>
  <c r="F514" i="1" s="1"/>
  <c r="G515" i="1"/>
  <c r="G514" i="1" s="1"/>
  <c r="G513" i="1" s="1"/>
  <c r="G479" i="1" s="1"/>
  <c r="F511" i="1"/>
  <c r="F510" i="1" s="1"/>
  <c r="F508" i="1"/>
  <c r="F507" i="1" s="1"/>
  <c r="F505" i="1"/>
  <c r="F503" i="1"/>
  <c r="F501" i="1"/>
  <c r="F500" i="1" s="1"/>
  <c r="F498" i="1"/>
  <c r="F496" i="1"/>
  <c r="F494" i="1"/>
  <c r="F492" i="1"/>
  <c r="F490" i="1"/>
  <c r="F488" i="1"/>
  <c r="F486" i="1"/>
  <c r="F483" i="1"/>
  <c r="F482" i="1" s="1"/>
  <c r="F477" i="1"/>
  <c r="G475" i="1"/>
  <c r="G458" i="1" s="1"/>
  <c r="F475" i="1"/>
  <c r="F473" i="1"/>
  <c r="F471" i="1"/>
  <c r="F469" i="1"/>
  <c r="F467" i="1"/>
  <c r="F465" i="1"/>
  <c r="F463" i="1"/>
  <c r="F461" i="1"/>
  <c r="F458" i="1" s="1"/>
  <c r="F459" i="1"/>
  <c r="F456" i="1"/>
  <c r="F454" i="1"/>
  <c r="F452" i="1"/>
  <c r="F450" i="1"/>
  <c r="F449" i="1" s="1"/>
  <c r="G447" i="1"/>
  <c r="G446" i="1" s="1"/>
  <c r="F447" i="1"/>
  <c r="F446" i="1"/>
  <c r="F444" i="1"/>
  <c r="F442" i="1"/>
  <c r="F440" i="1"/>
  <c r="G438" i="1"/>
  <c r="F438" i="1"/>
  <c r="G436" i="1"/>
  <c r="G428" i="1" s="1"/>
  <c r="F436" i="1"/>
  <c r="F433" i="1"/>
  <c r="F431" i="1"/>
  <c r="F430" i="1"/>
  <c r="F429" i="1" s="1"/>
  <c r="F426" i="1"/>
  <c r="F424" i="1"/>
  <c r="F417" i="1" s="1"/>
  <c r="F422" i="1"/>
  <c r="F420" i="1"/>
  <c r="F418" i="1"/>
  <c r="G417" i="1"/>
  <c r="G415" i="1"/>
  <c r="G414" i="1" s="1"/>
  <c r="F415" i="1"/>
  <c r="F414" i="1" s="1"/>
  <c r="F409" i="1"/>
  <c r="F408" i="1" s="1"/>
  <c r="F407" i="1" s="1"/>
  <c r="F406" i="1" s="1"/>
  <c r="F404" i="1"/>
  <c r="F402" i="1"/>
  <c r="F400" i="1"/>
  <c r="F397" i="1" s="1"/>
  <c r="F398" i="1"/>
  <c r="F395" i="1"/>
  <c r="F394" i="1" s="1"/>
  <c r="F392" i="1"/>
  <c r="F390" i="1"/>
  <c r="F388" i="1"/>
  <c r="F387" i="1" s="1"/>
  <c r="F385" i="1"/>
  <c r="F384" i="1"/>
  <c r="F383" i="1" s="1"/>
  <c r="F381" i="1"/>
  <c r="G377" i="1"/>
  <c r="F374" i="1"/>
  <c r="F371" i="1"/>
  <c r="F370" i="1" s="1"/>
  <c r="F369" i="1" s="1"/>
  <c r="F368" i="1" s="1"/>
  <c r="F367" i="1" s="1"/>
  <c r="F366" i="1" s="1"/>
  <c r="G367" i="1"/>
  <c r="F363" i="1"/>
  <c r="F362" i="1" s="1"/>
  <c r="F361" i="1" s="1"/>
  <c r="F360" i="1" s="1"/>
  <c r="F359" i="1" s="1"/>
  <c r="F357" i="1"/>
  <c r="F356" i="1"/>
  <c r="F355" i="1" s="1"/>
  <c r="F354" i="1" s="1"/>
  <c r="F353" i="1" s="1"/>
  <c r="F351" i="1"/>
  <c r="F349" i="1"/>
  <c r="F347" i="1"/>
  <c r="F343" i="1"/>
  <c r="F342" i="1" s="1"/>
  <c r="F341" i="1" s="1"/>
  <c r="F337" i="1"/>
  <c r="F336" i="1" s="1"/>
  <c r="F335" i="1" s="1"/>
  <c r="F333" i="1"/>
  <c r="F331" i="1"/>
  <c r="F328" i="1"/>
  <c r="F327" i="1" s="1"/>
  <c r="F326" i="1" s="1"/>
  <c r="F324" i="1"/>
  <c r="F322" i="1"/>
  <c r="F321" i="1"/>
  <c r="F320" i="1" s="1"/>
  <c r="G317" i="1"/>
  <c r="F315" i="1"/>
  <c r="F314" i="1" s="1"/>
  <c r="F312" i="1"/>
  <c r="F311" i="1" s="1"/>
  <c r="F309" i="1"/>
  <c r="F308" i="1" s="1"/>
  <c r="F303" i="1"/>
  <c r="F302" i="1" s="1"/>
  <c r="F301" i="1" s="1"/>
  <c r="F300" i="1" s="1"/>
  <c r="F298" i="1"/>
  <c r="F297" i="1" s="1"/>
  <c r="F295" i="1"/>
  <c r="F294" i="1" s="1"/>
  <c r="F293" i="1" s="1"/>
  <c r="F291" i="1"/>
  <c r="F290" i="1"/>
  <c r="F288" i="1"/>
  <c r="F286" i="1"/>
  <c r="F283" i="1"/>
  <c r="G282" i="1"/>
  <c r="G278" i="1" s="1"/>
  <c r="G277" i="1" s="1"/>
  <c r="G276" i="1" s="1"/>
  <c r="F280" i="1"/>
  <c r="F279" i="1"/>
  <c r="F274" i="1"/>
  <c r="F273" i="1" s="1"/>
  <c r="F272" i="1" s="1"/>
  <c r="F271" i="1" s="1"/>
  <c r="F269" i="1"/>
  <c r="F268" i="1" s="1"/>
  <c r="F266" i="1"/>
  <c r="F264" i="1"/>
  <c r="F262" i="1"/>
  <c r="G258" i="1"/>
  <c r="F256" i="1"/>
  <c r="F254" i="1"/>
  <c r="F252" i="1"/>
  <c r="F250" i="1"/>
  <c r="F248" i="1"/>
  <c r="F241" i="1"/>
  <c r="F240" i="1" s="1"/>
  <c r="F238" i="1"/>
  <c r="F237" i="1" s="1"/>
  <c r="F235" i="1"/>
  <c r="F234" i="1" s="1"/>
  <c r="F232" i="1"/>
  <c r="F230" i="1"/>
  <c r="F228" i="1"/>
  <c r="G224" i="1"/>
  <c r="F222" i="1"/>
  <c r="F221" i="1"/>
  <c r="F220" i="1" s="1"/>
  <c r="F219" i="1" s="1"/>
  <c r="F218" i="1" s="1"/>
  <c r="G218" i="1"/>
  <c r="F216" i="1"/>
  <c r="F214" i="1"/>
  <c r="F212" i="1"/>
  <c r="F210" i="1"/>
  <c r="G206" i="1"/>
  <c r="F203" i="1"/>
  <c r="F202" i="1" s="1"/>
  <c r="F201" i="1" s="1"/>
  <c r="F200" i="1" s="1"/>
  <c r="F199" i="1" s="1"/>
  <c r="F196" i="1"/>
  <c r="F195" i="1" s="1"/>
  <c r="F194" i="1" s="1"/>
  <c r="F193" i="1" s="1"/>
  <c r="F191" i="1"/>
  <c r="F190" i="1" s="1"/>
  <c r="F189" i="1" s="1"/>
  <c r="F188" i="1" s="1"/>
  <c r="F186" i="1"/>
  <c r="F185" i="1" s="1"/>
  <c r="F184" i="1" s="1"/>
  <c r="F183" i="1" s="1"/>
  <c r="F181" i="1"/>
  <c r="F180" i="1" s="1"/>
  <c r="F178" i="1"/>
  <c r="F177" i="1" s="1"/>
  <c r="F175" i="1"/>
  <c r="F174" i="1" s="1"/>
  <c r="F172" i="1"/>
  <c r="F171" i="1" s="1"/>
  <c r="F169" i="1"/>
  <c r="F167" i="1"/>
  <c r="F165" i="1"/>
  <c r="F161" i="1"/>
  <c r="G158" i="1"/>
  <c r="F156" i="1"/>
  <c r="G154" i="1"/>
  <c r="F153" i="1"/>
  <c r="F145" i="1"/>
  <c r="F144" i="1" s="1"/>
  <c r="F143" i="1" s="1"/>
  <c r="F142" i="1"/>
  <c r="F141" i="1"/>
  <c r="F140" i="1"/>
  <c r="F139" i="1" s="1"/>
  <c r="F137" i="1"/>
  <c r="F133" i="1"/>
  <c r="F131" i="1"/>
  <c r="F129" i="1"/>
  <c r="F127" i="1"/>
  <c r="G124" i="1"/>
  <c r="G123" i="1" s="1"/>
  <c r="G113" i="1" s="1"/>
  <c r="G94" i="1" s="1"/>
  <c r="G93" i="1" s="1"/>
  <c r="F124" i="1"/>
  <c r="F123" i="1" s="1"/>
  <c r="F121" i="1"/>
  <c r="F119" i="1"/>
  <c r="F117" i="1"/>
  <c r="F115" i="1"/>
  <c r="F110" i="1"/>
  <c r="F109" i="1" s="1"/>
  <c r="F108" i="1" s="1"/>
  <c r="F106" i="1"/>
  <c r="F105" i="1" s="1"/>
  <c r="F103" i="1"/>
  <c r="F102" i="1" s="1"/>
  <c r="F100" i="1"/>
  <c r="F99" i="1"/>
  <c r="F97" i="1"/>
  <c r="F96" i="1" s="1"/>
  <c r="F91" i="1"/>
  <c r="F90" i="1" s="1"/>
  <c r="F89" i="1" s="1"/>
  <c r="F88" i="1" s="1"/>
  <c r="G88" i="1"/>
  <c r="F85" i="1"/>
  <c r="F84" i="1" s="1"/>
  <c r="F81" i="1"/>
  <c r="F80" i="1" s="1"/>
  <c r="F78" i="1"/>
  <c r="F74" i="1"/>
  <c r="F72" i="1"/>
  <c r="G68" i="1"/>
  <c r="F68" i="1"/>
  <c r="G67" i="1"/>
  <c r="G66" i="1" s="1"/>
  <c r="G65" i="1" s="1"/>
  <c r="G64" i="1" s="1"/>
  <c r="F67" i="1"/>
  <c r="F66" i="1" s="1"/>
  <c r="F65" i="1" s="1"/>
  <c r="F64" i="1" s="1"/>
  <c r="F62" i="1"/>
  <c r="F61" i="1" s="1"/>
  <c r="F60" i="1" s="1"/>
  <c r="F58" i="1"/>
  <c r="F56" i="1"/>
  <c r="F53" i="1"/>
  <c r="F51" i="1"/>
  <c r="F49" i="1"/>
  <c r="F45" i="1"/>
  <c r="F43" i="1"/>
  <c r="F41" i="1"/>
  <c r="G37" i="1"/>
  <c r="F35" i="1"/>
  <c r="F34" i="1" s="1"/>
  <c r="F32" i="1"/>
  <c r="F30" i="1"/>
  <c r="F26" i="1"/>
  <c r="F24" i="1"/>
  <c r="F21" i="1"/>
  <c r="G18" i="1"/>
  <c r="F16" i="1"/>
  <c r="F14" i="1"/>
  <c r="F13" i="1" s="1"/>
  <c r="F12" i="1" s="1"/>
  <c r="F11" i="1" s="1"/>
  <c r="G11" i="1"/>
  <c r="F428" i="1" l="1"/>
  <c r="F413" i="1" s="1"/>
  <c r="F412" i="1" s="1"/>
  <c r="F411" i="1" s="1"/>
  <c r="F282" i="1"/>
  <c r="F278" i="1" s="1"/>
  <c r="F227" i="1"/>
  <c r="F261" i="1"/>
  <c r="F260" i="1" s="1"/>
  <c r="F259" i="1" s="1"/>
  <c r="F258" i="1" s="1"/>
  <c r="F95" i="1"/>
  <c r="G198" i="1"/>
  <c r="F625" i="1"/>
  <c r="F615" i="1" s="1"/>
  <c r="F594" i="1" s="1"/>
  <c r="F593" i="1" s="1"/>
  <c r="F592" i="1" s="1"/>
  <c r="G692" i="1"/>
  <c r="G664" i="1" s="1"/>
  <c r="F736" i="1"/>
  <c r="F735" i="1" s="1"/>
  <c r="F734" i="1" s="1"/>
  <c r="F733" i="1" s="1"/>
  <c r="F209" i="1"/>
  <c r="F208" i="1" s="1"/>
  <c r="F207" i="1" s="1"/>
  <c r="F206" i="1" s="1"/>
  <c r="F579" i="1"/>
  <c r="F587" i="1"/>
  <c r="F610" i="1"/>
  <c r="F595" i="1" s="1"/>
  <c r="F247" i="1"/>
  <c r="F246" i="1" s="1"/>
  <c r="F245" i="1" s="1"/>
  <c r="F244" i="1" s="1"/>
  <c r="F346" i="1"/>
  <c r="F345" i="1" s="1"/>
  <c r="F340" i="1" s="1"/>
  <c r="F339" i="1" s="1"/>
  <c r="F152" i="1"/>
  <c r="F151" i="1" s="1"/>
  <c r="F150" i="1" s="1"/>
  <c r="F149" i="1" s="1"/>
  <c r="G153" i="1"/>
  <c r="G152" i="1" s="1"/>
  <c r="G151" i="1" s="1"/>
  <c r="G150" i="1" s="1"/>
  <c r="G149" i="1" s="1"/>
  <c r="G148" i="1" s="1"/>
  <c r="F774" i="1"/>
  <c r="F773" i="1" s="1"/>
  <c r="F772" i="1" s="1"/>
  <c r="F771" i="1" s="1"/>
  <c r="F770" i="1" s="1"/>
  <c r="F754" i="1"/>
  <c r="F753" i="1" s="1"/>
  <c r="F724" i="1"/>
  <c r="F723" i="1" s="1"/>
  <c r="F722" i="1" s="1"/>
  <c r="F692" i="1" s="1"/>
  <c r="F664" i="1" s="1"/>
  <c r="F545" i="1"/>
  <c r="F531" i="1" s="1"/>
  <c r="F519" i="1"/>
  <c r="F518" i="1" s="1"/>
  <c r="F513" i="1" s="1"/>
  <c r="F485" i="1"/>
  <c r="F481" i="1" s="1"/>
  <c r="F480" i="1" s="1"/>
  <c r="F160" i="1"/>
  <c r="F159" i="1" s="1"/>
  <c r="F158" i="1" s="1"/>
  <c r="F114" i="1"/>
  <c r="F71" i="1"/>
  <c r="F70" i="1" s="1"/>
  <c r="F40" i="1"/>
  <c r="F39" i="1" s="1"/>
  <c r="F38" i="1" s="1"/>
  <c r="F37" i="1" s="1"/>
  <c r="F20" i="1"/>
  <c r="F19" i="1" s="1"/>
  <c r="F18" i="1" s="1"/>
  <c r="F307" i="1"/>
  <c r="F306" i="1" s="1"/>
  <c r="F226" i="1"/>
  <c r="F225" i="1" s="1"/>
  <c r="F224" i="1" s="1"/>
  <c r="F319" i="1"/>
  <c r="F318" i="1" s="1"/>
  <c r="F569" i="1"/>
  <c r="F568" i="1" s="1"/>
  <c r="F380" i="1"/>
  <c r="F379" i="1" s="1"/>
  <c r="F378" i="1" s="1"/>
  <c r="F377" i="1" s="1"/>
  <c r="G10" i="1"/>
  <c r="F126" i="1"/>
  <c r="F277" i="1"/>
  <c r="G413" i="1"/>
  <c r="G412" i="1" s="1"/>
  <c r="G411" i="1" s="1"/>
  <c r="G376" i="1" s="1"/>
  <c r="F790" i="1"/>
  <c r="F276" i="1" l="1"/>
  <c r="F148" i="1"/>
  <c r="F317" i="1"/>
  <c r="F479" i="1"/>
  <c r="F198" i="1"/>
  <c r="F113" i="1"/>
  <c r="F94" i="1" s="1"/>
  <c r="F93" i="1" s="1"/>
  <c r="F10" i="1" s="1"/>
  <c r="G815" i="1"/>
  <c r="F530" i="1"/>
  <c r="F376" i="1" s="1"/>
  <c r="F815" i="1" l="1"/>
</calcChain>
</file>

<file path=xl/sharedStrings.xml><?xml version="1.0" encoding="utf-8"?>
<sst xmlns="http://schemas.openxmlformats.org/spreadsheetml/2006/main" count="3093" uniqueCount="570">
  <si>
    <t>"Приложение 7</t>
  </si>
  <si>
    <t>к решению Совета депутатов Терского района</t>
  </si>
  <si>
    <t>"О бюджете муниципального образования Терский район на 2024 год и на плановый период 2025 и 2026 годов"</t>
  </si>
  <si>
    <t>Распределение бюджетных ассигнований на 2024 год по разделам и подразделам, целевым статьям и группам видов расходов классификации расходов бюджета</t>
  </si>
  <si>
    <t>рублей</t>
  </si>
  <si>
    <t>Раздел</t>
  </si>
  <si>
    <t>Под-раздел</t>
  </si>
  <si>
    <t>Целевая статья</t>
  </si>
  <si>
    <t>Вид расхода</t>
  </si>
  <si>
    <t>Сумма</t>
  </si>
  <si>
    <t>в том числе за счет средств федерального бюджета</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</si>
  <si>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</si>
  <si>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</si>
  <si>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</si>
  <si>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</si>
  <si>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</si>
  <si>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9900000000</t>
  </si>
  <si>
    <t>Непрограммная деятельность - Глава муниципального образования Терский район</t>
  </si>
  <si>
    <t>9930000000</t>
  </si>
  <si>
    <t>Расходы на выплаты по оплате труда главы муниципального образования</t>
  </si>
  <si>
    <t>9930001010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</si>
  <si>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</si>
  <si>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</si>
  <si>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</si>
  <si>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9930013060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</si>
  <si>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</si>
  <si>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</si>
  <si>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Непрограммная деятельность Совета депутатов Терского района</t>
  </si>
  <si>
    <t>9910000000</t>
  </si>
  <si>
    <t>Расходы на обеспечение функций депутатов представительного органа муниципального образования</t>
  </si>
  <si>
    <t>9910003030</t>
  </si>
  <si>
    <t>Социальное обеспечение и иные выплаты населению</t>
  </si>
  <si>
    <t>300</t>
  </si>
  <si>
    <t>Расходы на выплаты по оплате труда работников органов местного самоуправления</t>
  </si>
  <si>
    <t>9910006010</t>
  </si>
  <si>
    <t>Расходы на обеспечение функций органов местного самоуправления</t>
  </si>
  <si>
    <t>9910006030</t>
  </si>
  <si>
    <t>Закупка товаров, работ и услуг для государственных (муниципальных) нужд</t>
  </si>
  <si>
    <t>200</t>
  </si>
  <si>
    <t>Иные бюджетные ассигнования</t>
  </si>
  <si>
    <t>800</t>
  </si>
  <si>
    <t>Расходы на единовременное поощрение за многолетнюю безупречную муниципальную службу, выплачиваемое муниципальным служащим</t>
  </si>
  <si>
    <t>9910008210</t>
  </si>
  <si>
    <t>9910013060</t>
  </si>
  <si>
    <t>9920000000</t>
  </si>
  <si>
    <t>Расходы на выплаты по оплате председателя Совета депутатов Терского района</t>
  </si>
  <si>
    <t>9920002010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</si>
  <si>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</si>
  <si>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</si>
  <si>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Муниципальная программа 75 "Развитие муниципального управления и гражданского общества"</t>
  </si>
  <si>
    <t>7500000000</t>
  </si>
  <si>
    <t>Подпрограмма 7. "Обслуживание деятельности органов местного самоуправления и муниципальных учреждений Терского района"</t>
  </si>
  <si>
    <t>7570000000</t>
  </si>
  <si>
    <t>Основное мероприятие 2. Обеспечение исполнения функций в рамках полномочий органов местного самоуправления Терского района</t>
  </si>
  <si>
    <t>7570200000</t>
  </si>
  <si>
    <t>Расходы на выплаты по оплате труда главы местной администрации</t>
  </si>
  <si>
    <t>7570204010</t>
  </si>
  <si>
    <t>7570206010</t>
  </si>
  <si>
    <t>7570206030</t>
  </si>
  <si>
    <t>Расходы на компенсационные выплаты, производимые уволенным муниципальным служащим, замещавшим должности муниципальной службы, учрежденные для непосредственного обеспечения исполнения полномочий лица, замещающего муниципальную должность, в связи с истечением срока полномочий указанного лица</t>
  </si>
  <si>
    <t>7570207400</t>
  </si>
  <si>
    <t>7570208210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</si>
  <si>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</si>
  <si>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7570208300</t>
  </si>
  <si>
    <t>7570213060</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</si>
  <si>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</si>
  <si>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757027750U</t>
  </si>
  <si>
    <t>Иная непрограммная деятельность</t>
  </si>
  <si>
    <t>9960000000</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</si>
  <si>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</si>
  <si>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996007751U</t>
  </si>
  <si>
    <t>Судебная система</t>
  </si>
  <si>
    <t>05</t>
  </si>
  <si>
    <t>Основное мероприятие 3. Осуществление ОМСУ муниципального образования Терский район отдельных государственных полномочий</t>
  </si>
  <si>
    <t>7570300000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</si>
  <si>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</si>
  <si>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7570351200</t>
  </si>
  <si>
    <t>Обеспечение деятельности финансовых, налоговых и таможенных органов и органов финансового (финансово-бюджетного) надзора</t>
  </si>
  <si>
    <t>06</t>
  </si>
  <si>
    <t>Непрограммная деятельность Контрольно-счетной комиссии муниципального образования Терский район</t>
  </si>
  <si>
    <t>9950000000</t>
  </si>
  <si>
    <t>Расходы на выплаты по оплате труда руководителя контрольно-счетной комиссии</t>
  </si>
  <si>
    <t>9950005010</t>
  </si>
  <si>
    <t>Расходы на обеспечение функций руководителя контрольно-счетной комиссии</t>
  </si>
  <si>
    <t>9950005030</t>
  </si>
  <si>
    <t>Расходы на выплаты лицам, замещающим муниципальные должности, денежной компенсации за все неиспользованные отпуска при увольнении в связи с истечением срока их полномочий, прекращением полномочий по состоянию здоровья, препятствующему продолжению исполнения полномочий, а также в связи с досрочным прекращением полномочий по иным основаниям</t>
  </si>
  <si>
    <t>9950008310</t>
  </si>
  <si>
    <t>Выполнение переданных полномочий по решению вопросов местного значения муниципального образования городское поселение Умба</t>
  </si>
  <si>
    <t>9950100000</t>
  </si>
  <si>
    <t>Расходы на обеспечение функций работников органов местного самоуправления, выполняющих переданные полномочия поселений</t>
  </si>
  <si>
    <t>9950109030</t>
  </si>
  <si>
    <t>Выполнение переданных полномочий по решению вопросов местного значения муниципального образования сельское поселение Варзуга</t>
  </si>
  <si>
    <t>9950200000</t>
  </si>
  <si>
    <t>9950209030</t>
  </si>
  <si>
    <t>Резервные фонды</t>
  </si>
  <si>
    <t>11</t>
  </si>
  <si>
    <t>Резервный фонд администрации Терского района</t>
  </si>
  <si>
    <t>9960020010</t>
  </si>
  <si>
    <t>Другие общегосударственные вопросы</t>
  </si>
  <si>
    <t>13</t>
  </si>
  <si>
    <t>Подпрограмма 2 "Создание условий для  эффективного  использования   муниципального  имущества муниципального образования Терский район"</t>
  </si>
  <si>
    <t>Основное мероприятие 1. Проведение оценки рыночной стоимости объектов муниципального имущества</t>
  </si>
  <si>
    <t>Прочие направления муниципальной программы</t>
  </si>
  <si>
    <t>Основное мероприятие 2. Изготовление технической документации на объекты муниципальной недвижимости</t>
  </si>
  <si>
    <t>Основное мероприятие 3. Проведение аудита муниципальных унитарных предприятий и организаций</t>
  </si>
  <si>
    <t>Основное мероприятие 4. Содержание муниципального имущества</t>
  </si>
  <si>
    <t>Подпрограмма 4 "Формирование квалифицированного кадрового состава муниципальной службы на территории муниципального образования Терский район"</t>
  </si>
  <si>
    <t>Основное мероприятие 1. Организация профессиональной переподготовки муниципальных служащих, их участие в обучающих семинарах и обучение на курсах повышения квалификации</t>
  </si>
  <si>
    <t>Основное мероприятие 1. Обеспечение ведения бюджетного, налогового и статистического учета органов местного самоуправления и муниципальных учреждений Терского района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</si>
  <si>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</si>
  <si>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субсидий бюджетным, автономным учреждениям и иным некоммерческим организациям</t>
  </si>
  <si>
    <t>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</si>
  <si>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600</t>
  </si>
  <si>
    <t>Софинансирование cубсидии на  оплату труда и начисления на выплаты по оплате труда работникам муниципальных учреждений</t>
  </si>
  <si>
    <t>75701S1100</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</si>
  <si>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</si>
  <si>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</si>
  <si>
    <t>Основное мероприятие 4. Обеспечение технического обслуживания имущества муниципальных учреждений</t>
  </si>
  <si>
    <t>7570400050</t>
  </si>
  <si>
    <t>Расходы на обеспечение деятельности (оказание услуг) подведомственных учреждений (ОМСУ)</t>
  </si>
  <si>
    <t>7570400051</t>
  </si>
  <si>
    <t>7570413060</t>
  </si>
  <si>
    <t>Субсидия на софинансирование расходов, направляемых на оплату труда и начисления на выплаты по оплате труда работникам муниципальных учреждений (за счет средств резервного фонда Правительства Мурманской области)</t>
  </si>
  <si>
    <t>75704S1100</t>
  </si>
  <si>
    <t>Национальная безопасность и правоохранительная деятельность</t>
  </si>
  <si>
    <t>Органы юстиции</t>
  </si>
  <si>
    <t>Подпрограмма 7 "Обслуживание деятельности органов местного самоуправления и муниципальных учреждений Терского района"</t>
  </si>
  <si>
    <t>Осуществление переданных полномочий Российской Федерации на государственную регистрацию актов гражданского состояния</t>
  </si>
  <si>
    <t>Субвенция на 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t>
  </si>
  <si>
    <t>757035930F</t>
  </si>
  <si>
    <t>Гражданская оборона</t>
  </si>
  <si>
    <t>09</t>
  </si>
  <si>
    <t>Муниципальная программа 77 "Совершенствование единой дежурно-диспетчерской службы Терского района"</t>
  </si>
  <si>
    <t>7700000000</t>
  </si>
  <si>
    <t>Основное мероприятие 1.Обеспечение функционирования МКУ "ЕДДС Терского района"</t>
  </si>
  <si>
    <t>7700100000</t>
  </si>
  <si>
    <t>7700100050</t>
  </si>
  <si>
    <t>7700113060</t>
  </si>
  <si>
    <t>Субсидия на софинансирование расходов, направляемых на оплату труда и начисления на выплаты по оплате труда работникам муниципальных учреждений</t>
  </si>
  <si>
    <t>7700171100</t>
  </si>
  <si>
    <t>77001S1100</t>
  </si>
  <si>
    <t>Основное мероприятие 2.Создание системы обеспечения вызова экстренных оперативных служб по единому номеру "112" на базе МКУ ЕДДС Терского района</t>
  </si>
  <si>
    <t>7700200000</t>
  </si>
  <si>
    <t>7700200050</t>
  </si>
  <si>
    <t>Основное мероприятие 3.Предотвращение ЧС на реке Варзуга в паводковый период</t>
  </si>
  <si>
    <t>7700300000</t>
  </si>
  <si>
    <t>7700329990</t>
  </si>
  <si>
    <t>Основное мероприятие 4.Обеспечение функционирования МАСЦО в Терском районе</t>
  </si>
  <si>
    <t>7700400000</t>
  </si>
  <si>
    <t>7700429990</t>
  </si>
  <si>
    <t>Основное мероприятие 5.Обеспечение безопасности людей на водных объектах</t>
  </si>
  <si>
    <t>7700500000</t>
  </si>
  <si>
    <t>7700529990</t>
  </si>
  <si>
    <t>Расходы, связанные с профилактикой и устранением последствий распространения коронавирусной инфекции</t>
  </si>
  <si>
    <t>996К000000</t>
  </si>
  <si>
    <t>996К020010</t>
  </si>
  <si>
    <t>Защита населения и территории от чрезвычайных ситуаций природного и техногенного характера, пожарная безопасность</t>
  </si>
  <si>
    <t>10</t>
  </si>
  <si>
    <t>Основное мероприятие 6.Поддержка деятельности местной общественной организации Добровольная пожарная охрана Терского района Мурманской области</t>
  </si>
  <si>
    <t>7700600000</t>
  </si>
  <si>
    <t>7700629990</t>
  </si>
  <si>
    <t>Другие вопросы в области национальной безопасности и правоохранительной деятельности</t>
  </si>
  <si>
    <t>14</t>
  </si>
  <si>
    <t>Национальная экономика</t>
  </si>
  <si>
    <t>Общеэкономические вопросы</t>
  </si>
  <si>
    <t>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(за счет средств резервного фонда Правительства Мурманской области)</t>
  </si>
  <si>
    <t>996К077140</t>
  </si>
  <si>
    <t>Топливно-энергетический комплекс</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</si>
  <si>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</si>
  <si>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1.Стимулирование энергосбережения и повышение энергоэффективности в муниципальном образовании</t>
  </si>
  <si>
    <t>Обеспечение нефтепродуктами и топливом удаленных населенных пунктов с ограниченным сроком завоза грузов</t>
  </si>
  <si>
    <t>Обеспечение нефтепродуктами и топливом удаленных населенных пунктов с ограниченным сроком завоза грузов (за счет средств резервного фонда Правительства Мурманской области)</t>
  </si>
  <si>
    <t>753017072U</t>
  </si>
  <si>
    <t>Обеспечение нефтепродуктами и топливом удаленных населенных пунктов с ограниченным сроком завоза грузов за счет средств местного бюджета</t>
  </si>
  <si>
    <t>75301S0720</t>
  </si>
  <si>
    <t>75301S072U</t>
  </si>
  <si>
    <t>Сельское хозяйство и рыболовство</t>
  </si>
  <si>
    <t>Муниципальная программа 70 "Развитие конкурентно-способной экономики"</t>
  </si>
  <si>
    <t>7000000000</t>
  </si>
  <si>
    <t>Подпрограмма 2 "Развитие сельского хозяйства Терского района Мурманской области"</t>
  </si>
  <si>
    <t>7020000000</t>
  </si>
  <si>
    <t>Основное мероприятие 1.Повышение эффективности сельскохозяйственного производства</t>
  </si>
  <si>
    <t>7020100000</t>
  </si>
  <si>
    <t>7020129990</t>
  </si>
  <si>
    <t xml:space="preserve">Транспорт                                                            </t>
  </si>
  <si>
    <t>08</t>
  </si>
  <si>
    <t>Муниципальная программа 79 "Организация транспортного обслуживания населения на территории Терского района Мурманской области"</t>
  </si>
  <si>
    <t>7900000000</t>
  </si>
  <si>
    <t>Транспортное обеспечение жителей труднодоступных населенных пунктов Терского района Мурманской области</t>
  </si>
  <si>
    <t>7910000000</t>
  </si>
  <si>
    <t>Организация перевозок в сельском поселении Варзуга воздушным транспортом на социально-значимых маршрутах</t>
  </si>
  <si>
    <t>7910100000</t>
  </si>
  <si>
    <t>7910129990</t>
  </si>
  <si>
    <t>Субсидия из областного бюджета бюджетам муниципальных образований на обеспечение авиационного обслуживания жителей отдаленных поселений</t>
  </si>
  <si>
    <t>7910170910</t>
  </si>
  <si>
    <t>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t>
  </si>
  <si>
    <t>79101S0910</t>
  </si>
  <si>
    <t>Организация перевозок в сельском поселении Варзуга автомобильным транспортом на социально-значимых маршрутах</t>
  </si>
  <si>
    <t>7910200000</t>
  </si>
  <si>
    <t>7910229990</t>
  </si>
  <si>
    <t>Организация перевозок в сельском поселении Варзуга водным транспортом на социально-значимых маршрутах</t>
  </si>
  <si>
    <t>7910300000</t>
  </si>
  <si>
    <t>7910329990</t>
  </si>
  <si>
    <t>Организация доставки бытового газа для населения отдаленных сёл</t>
  </si>
  <si>
    <t>7910400000</t>
  </si>
  <si>
    <t>7910429990</t>
  </si>
  <si>
    <t>Дорожное хозяйство (дорожные фонды)</t>
  </si>
  <si>
    <t>Дорожное хозяйство</t>
  </si>
  <si>
    <t>7920000000</t>
  </si>
  <si>
    <t>Содержание и ремонт автомобильных дорог</t>
  </si>
  <si>
    <t>7920100000</t>
  </si>
  <si>
    <t>7920129990</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</si>
  <si>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</si>
  <si>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7920149100</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</si>
  <si>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</si>
  <si>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7920149260</t>
  </si>
  <si>
    <t>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</si>
  <si>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79201S9100</t>
  </si>
  <si>
    <t>Софинансирование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</si>
  <si>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79201S9260</t>
  </si>
  <si>
    <t>Связь и информатика</t>
  </si>
  <si>
    <t xml:space="preserve">Подпрограмма 5 "Развитие информационного общества, создание системы «Электронный муниципалитет»  в муниципальном образовании Терский район" </t>
  </si>
  <si>
    <t xml:space="preserve">Основное мероприятие 1. Сопровождение и модернизация аппаратного и программного обеспечения информационно-вычислительной сети </t>
  </si>
  <si>
    <t>Создание, развитие и сопровождение информационных систем</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</si>
  <si>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</si>
  <si>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</si>
  <si>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75501S0570</t>
  </si>
  <si>
    <t xml:space="preserve">Основное мероприятие 2. Обеспечение комплексной защиты информации в информационно-вычислительной сети </t>
  </si>
  <si>
    <t>Муниципальная программа 78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</si>
  <si>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7800000000</t>
  </si>
  <si>
    <t xml:space="preserve">Подпрограмма 2 "Повышение эффективности бюджетных расходов муниципального образования Терский район" </t>
  </si>
  <si>
    <t>7820000000</t>
  </si>
  <si>
    <t>Основное мероприятие 1. Техническое и информационное обеспечение финансового органа</t>
  </si>
  <si>
    <t>7820100000</t>
  </si>
  <si>
    <t>7820120070</t>
  </si>
  <si>
    <t>Другие вопросы в области национальной экономики</t>
  </si>
  <si>
    <t>12</t>
  </si>
  <si>
    <t>Подпрограмма 1 "Развитие малого и среднего предпринимательства, стимулирование инноваций в муниципальном образовании Терский район"</t>
  </si>
  <si>
    <t>7010000000</t>
  </si>
  <si>
    <t>Основное мероприятие 1. Стимулирование развития малого и среднего предпринимательства</t>
  </si>
  <si>
    <t>7010100000</t>
  </si>
  <si>
    <t>7010129990</t>
  </si>
  <si>
    <t>Основное мероприятие 2. Поощрение развития малого и среднего предпринимательства</t>
  </si>
  <si>
    <t>7010200000</t>
  </si>
  <si>
    <t>7010229990</t>
  </si>
  <si>
    <t>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</si>
  <si>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7010270550</t>
  </si>
  <si>
    <t>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</si>
  <si>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70102S0550</t>
  </si>
  <si>
    <t>Основное мероприятие 3.Осуществление администрацией Терского района отдельных полномочий по сбору сведений для формирования и ведения торгового реестра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</si>
  <si>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</si>
  <si>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Подпрограмма 3 "Развитие туризма в Терском районе" </t>
  </si>
  <si>
    <t>7030000000</t>
  </si>
  <si>
    <t>Основное мероприятие 1.Совершенствование информационного и методического обеспечения туристской отрасли</t>
  </si>
  <si>
    <t>7030100000</t>
  </si>
  <si>
    <t xml:space="preserve">Основное мероприятие 2.Содействие формированию и продвижению муниципального туристского продукта </t>
  </si>
  <si>
    <t>Муниципальная программа 74 "Развитие культуры"</t>
  </si>
  <si>
    <t xml:space="preserve">Подпрограмма 3 "Поддержка семьи и гражданской активности населения в Терском районе" </t>
  </si>
  <si>
    <t>Основное мероприятие 1. Повышение качества жизни малообеспеченных граждан Терского района</t>
  </si>
  <si>
    <t xml:space="preserve">Подпрограмма 1 "Регулирование земельных отношений на территории муниципального образования Терский район" </t>
  </si>
  <si>
    <t>7510000000</t>
  </si>
  <si>
    <t xml:space="preserve">Основное мероприятие 2. Проведение кадастровых работ по постановке границ населенных пунктов МО СП Варзуга на государственный кадастровый учет </t>
  </si>
  <si>
    <t>7510200000</t>
  </si>
  <si>
    <t>7510229990</t>
  </si>
  <si>
    <t>Основное мероприятие 3. Разработка документов градостроительной деятельности</t>
  </si>
  <si>
    <t>7510300000</t>
  </si>
  <si>
    <t>7510329990</t>
  </si>
  <si>
    <t>Основное мероприятие 4. Формирование земельных участков под памятниками ВОВ</t>
  </si>
  <si>
    <t>7510400000</t>
  </si>
  <si>
    <t>7510429990</t>
  </si>
  <si>
    <t>Жилищно-коммунальное хозяйство</t>
  </si>
  <si>
    <t>Жилищное хозяйство</t>
  </si>
  <si>
    <t>Основное мероприятие 1.Планировка территорий, формирование (образование) земельных участков, обеспечение их объектами коммунальной и дорожной инфраструктуры, в том числе для предоставления их на безвозмездной основе многодетным семьям</t>
  </si>
  <si>
    <t>7510100000</t>
  </si>
  <si>
    <t>7510129990</t>
  </si>
  <si>
    <t>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 (софинансирование местного бюджета)</t>
  </si>
  <si>
    <t>751F1S0960</t>
  </si>
  <si>
    <t>Основное мероприятие 4. Содержание муниципального специализированного жилого фонда</t>
  </si>
  <si>
    <t>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</si>
  <si>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</si>
  <si>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75204S0850</t>
  </si>
  <si>
    <t>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</si>
  <si>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Коммунальное хозяйство</t>
  </si>
  <si>
    <t>Основное мероприятие 7. Ремонт муниципальной собственности</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</si>
  <si>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</si>
  <si>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2. Развитие топливно-энергетического комплекса</t>
  </si>
  <si>
    <t>Субсидии бюджетам муниципальных образований на подготовку к отопительному периоду</t>
  </si>
  <si>
    <t>Софинансирование субсидии бюджетам муниципальных образований на подготовку к отопительному периоду</t>
  </si>
  <si>
    <t>75302S0760</t>
  </si>
  <si>
    <t>Благоустройство</t>
  </si>
  <si>
    <t>Основное мероприятие 6. Организация ритуальных услуг и содержание мест захоронения</t>
  </si>
  <si>
    <t>Другие вопросы в области жилищно-коммунального хозяйства</t>
  </si>
  <si>
    <t>Основное мероприятие 3. Создание условий для повышения энергоэффективности объектов муниципальной собственности Терского района</t>
  </si>
  <si>
    <t>Охрана окружающей среды</t>
  </si>
  <si>
    <t>Охрана объектов растительного и животного мира и среды их обитания</t>
  </si>
  <si>
    <t>Муниципальная программа 73 "Обеспечение безопасности проживания и охрана окружающей среды"</t>
  </si>
  <si>
    <t>Подпрограмма 1. "Оптимизация управления отходами производства и потребления в Терском районе"</t>
  </si>
  <si>
    <t>Основное мероприятие 1. Создание и обеспечение функционирования системы обращения с отходами на территории Терского района</t>
  </si>
  <si>
    <t>Субсидия на реализацию мероприятий, направленных на ликвидацию накопленного экологического ущерба</t>
  </si>
  <si>
    <t>Образование</t>
  </si>
  <si>
    <t>07</t>
  </si>
  <si>
    <t>Дошкольное образование</t>
  </si>
  <si>
    <t>Муниципальная программа 72 "Развитие образования"</t>
  </si>
  <si>
    <t>Подпрограмма 1 "Развитие образования в Терском районе"</t>
  </si>
  <si>
    <t>Основное мероприятие 1.Модернизация образования Терского района</t>
  </si>
  <si>
    <t>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t>
  </si>
  <si>
    <t>721017078U</t>
  </si>
  <si>
    <t xml:space="preserve">Cофинансирование 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 </t>
  </si>
  <si>
    <t>72101S078U</t>
  </si>
  <si>
    <t>Основное мероприятие 2. Качественное и доступное дошкольное образование</t>
  </si>
  <si>
    <t>Основное мероприятие 4.Материально-техническое обеспечение образовательных учреждений</t>
  </si>
  <si>
    <t>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</si>
  <si>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721047724U</t>
  </si>
  <si>
    <t>Основное мероприятие 5. Финансовое обеспечение образовательной деятельности</t>
  </si>
  <si>
    <t>Меры социальной поддержки педагогическим работникам</t>
  </si>
  <si>
    <t>72105S1100</t>
  </si>
  <si>
    <t>Реализация Закона Мурманской области "О единой субвенции местным бюджетам на финансовое обеспечение образовательной деятельности"</t>
  </si>
  <si>
    <t>Общее образование</t>
  </si>
  <si>
    <t>Подпрограмма 1. "Развитие образования в Терском районе"</t>
  </si>
  <si>
    <t>Региональный проект "Патриотическое воспитание граждан Российской Федерации"</t>
  </si>
  <si>
    <t>721EВ00000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</si>
  <si>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</si>
  <si>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721EВ51790</t>
  </si>
  <si>
    <t>Основное мероприятие 1. Модернизация образования Терского района</t>
  </si>
  <si>
    <t>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</si>
  <si>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на реализацию мероприятий по замене окон в муниципальных организациях</t>
  </si>
  <si>
    <t>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</si>
  <si>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72101S1330</t>
  </si>
  <si>
    <t>Софинансирование субсидии на реализацию мероприятий по замене окон в муниципальных организациях</t>
  </si>
  <si>
    <t>72101S3170</t>
  </si>
  <si>
    <t>Основное мероприятие 3. Качественное и доступное общее и дополнительное образование</t>
  </si>
  <si>
    <t>Иной межбюджетный трансферт из областного бюджета местным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Мурманской области (за счет федерального бюджета)</t>
  </si>
  <si>
    <t>72103L0500</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</si>
  <si>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</si>
  <si>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72103L3030</t>
  </si>
  <si>
    <t>Иной межбюджетный трансферт из областного бюджета местным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Мурманской области (за счет областного бюджета)</t>
  </si>
  <si>
    <t>72103А0500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</si>
  <si>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</si>
  <si>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Иные межбюджетные трансферты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образования, в том числе адаптированные основные общеобразовательные программы, за руководство школьными спортивными клубами</t>
  </si>
  <si>
    <t>Региональный проект "Успех каждого ребенка"</t>
  </si>
  <si>
    <t>721E200000</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</si>
  <si>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</si>
  <si>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721E251710</t>
  </si>
  <si>
    <t>Основное мероприятие 4. Материально-техническое обеспечение образовательных учреждений</t>
  </si>
  <si>
    <t>Субсидии на обеспечение комплексной безопасности муниципальных образовательных организаций</t>
  </si>
  <si>
    <t>Софинансирование за счет средств местного бюджета субсидии на обеспечение комплексной безопасности муниципальных образовательных организаций</t>
  </si>
  <si>
    <t>72104S0790</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</si>
  <si>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</si>
  <si>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</si>
  <si>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72105S1040</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</si>
  <si>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</si>
  <si>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t>
  </si>
  <si>
    <t>72105S1250</t>
  </si>
  <si>
    <t>Обеспечение бесплатным питанием отдельных категорий обучающихся</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</si>
  <si>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</si>
  <si>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</si>
  <si>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72105L3040</t>
  </si>
  <si>
    <t>Софинансирование субсидии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</si>
  <si>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72105S1380</t>
  </si>
  <si>
    <t>Дополнительное образование детей</t>
  </si>
  <si>
    <t>Иной межбюджетный трансферт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</si>
  <si>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72103S1100</t>
  </si>
  <si>
    <t>Софинансирование иного межбюджетного трансферта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</si>
  <si>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72103S7530</t>
  </si>
  <si>
    <t>Обеспечение персонифицированного финансирования дополнительного образования детей</t>
  </si>
  <si>
    <t>Реализация дополнительных общеразвивающих программ для детей, в соответствии с социальным сертификатом на получение муниципальной услуги в социальной сфере</t>
  </si>
  <si>
    <t>7400000000</t>
  </si>
  <si>
    <t xml:space="preserve">Подпрограмма 1 "Модернизация учреждений культуры, искусства, образования в сфере культуры и искусства и создание условий для расширения доступности услуг культуры» </t>
  </si>
  <si>
    <t>7410000000</t>
  </si>
  <si>
    <t>Основное мероприятие 2. Укрепление материально-технической базы Детской школы искусств</t>
  </si>
  <si>
    <t>7410200000</t>
  </si>
  <si>
    <t>7410229990</t>
  </si>
  <si>
    <t xml:space="preserve">Подпрограмма 2 "Сохранение и развитие культуры муниципального образования Терский район" </t>
  </si>
  <si>
    <t>7420000000</t>
  </si>
  <si>
    <t>Основное мероприятие 2. Предоставление дополнительного образования детям в сфере культуры и искусства</t>
  </si>
  <si>
    <t>7420200000</t>
  </si>
  <si>
    <t>7420200050</t>
  </si>
  <si>
    <t>7420213060</t>
  </si>
  <si>
    <t>7420271080</t>
  </si>
  <si>
    <t>Софинансирование субсидии на  оплату труда и начисления на выплаты по оплате труда работникам муниципальных учреждений</t>
  </si>
  <si>
    <t>74202S1100</t>
  </si>
  <si>
    <t>Молодежная политика и оздоровление детей</t>
  </si>
  <si>
    <t>Основное мероприятие 7.Гражданско-патриотическое воспитание</t>
  </si>
  <si>
    <t>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</si>
  <si>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</si>
  <si>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Софинансирование 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</si>
  <si>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72107S1330</t>
  </si>
  <si>
    <t>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</si>
  <si>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72107S1410</t>
  </si>
  <si>
    <t>Подпрограмма 2 "Организация отдыха, оздоровления и занятости детей и молодежи Терского района"</t>
  </si>
  <si>
    <t>Основное мероприятие 1. Организация отдыха и оздоровления детей</t>
  </si>
  <si>
    <t>Организация отдыха детей  Мурманской области в муниципальных образовательных организациях</t>
  </si>
  <si>
    <t>Организация отдыха детей  Мурманской области в муниципальных образовательных организациях за счет средств местного бюджета</t>
  </si>
  <si>
    <t>72201S1070</t>
  </si>
  <si>
    <t>Основное мероприятие 2. Организация и проведение мероприятий по временному трудоустройству несовершеннолетних граждан</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</si>
  <si>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</si>
  <si>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722027736U</t>
  </si>
  <si>
    <t xml:space="preserve">Подпрограмма 2 "Профилактика правонарушений" </t>
  </si>
  <si>
    <t>Основное мероприятие 1. Проведение мероприятий, направленных на профилактику правонарушений</t>
  </si>
  <si>
    <t>Основное мероприятие 2. Работа по профилактике</t>
  </si>
  <si>
    <t xml:space="preserve">Подпрограмма 4 "Дети и молодёжь Терского района" </t>
  </si>
  <si>
    <t>Основное мероприятие 1. Организация и проведение мероприятий для детей и молодежи, в том числе для детей - инвалидов</t>
  </si>
  <si>
    <t>Основное мероприятие 2. Организация и проведение мероприятий патриотической и гражданской направленности</t>
  </si>
  <si>
    <t>Основное мероприятие 3. Организация и проведение мероприятий на поморскую тематику</t>
  </si>
  <si>
    <t>Основное мероприятие 4. Культурно-досуговые мероприятия для детей и молодежи</t>
  </si>
  <si>
    <t>7440400050</t>
  </si>
  <si>
    <t>Основное мероприятие 5. Поощрение талантливых и одаренных детей</t>
  </si>
  <si>
    <t>Основное мероприятие 6.Мероприятия, направленные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</si>
  <si>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</si>
  <si>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Софинансирование 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</si>
  <si>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74406S3140</t>
  </si>
  <si>
    <t xml:space="preserve">Культура и кинематография </t>
  </si>
  <si>
    <t xml:space="preserve">Культура </t>
  </si>
  <si>
    <t>Основное мероприятие 1. Укрепление материально-технической базы учреждений культуры (библиотека)</t>
  </si>
  <si>
    <t>7410100000</t>
  </si>
  <si>
    <t>7410129990</t>
  </si>
  <si>
    <t>Государственная поддержка отрасли культуры</t>
  </si>
  <si>
    <t>74101L5190</t>
  </si>
  <si>
    <t>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(в части муниципальных библиотек)</t>
  </si>
  <si>
    <t>7410171060</t>
  </si>
  <si>
    <t>Софинансирование 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</si>
  <si>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74101S1060</t>
  </si>
  <si>
    <t>Основное мероприятие 3. Укрепление материально-технической базы учреждений культуры (музей)</t>
  </si>
  <si>
    <t>7410300000</t>
  </si>
  <si>
    <t>Cсубсидии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(за счет средств резервного фонда Правительства Мурманской области)</t>
  </si>
  <si>
    <t>741037106U</t>
  </si>
  <si>
    <t>74103S1060</t>
  </si>
  <si>
    <t>Основное мероприятие 4. Создание Парка Победы в районе ул.Кирова в п.г.т.Умба</t>
  </si>
  <si>
    <t>7410400000</t>
  </si>
  <si>
    <t>Cубсидии муниципальным образованиям на реализацию проектов по поддержке местных инициатив</t>
  </si>
  <si>
    <t>7410471091</t>
  </si>
  <si>
    <t>Софинансирование субсидии муниципальным образованиям на реализацию проектов по поддержке местных инициатив</t>
  </si>
  <si>
    <t>74104S1091</t>
  </si>
  <si>
    <t xml:space="preserve">Основное мероприятие 1. Организация библиотечного обслуживания населения, комплектование и обеспечение сохранности библиотечных фондов </t>
  </si>
  <si>
    <t>7420100000</t>
  </si>
  <si>
    <t>7420100050</t>
  </si>
  <si>
    <t>7420113060</t>
  </si>
  <si>
    <t>Софинансирование субсидии на оплату труда и начисления на выплаты по оплате труда работникам муниципальных учреждений</t>
  </si>
  <si>
    <t>74201S1100</t>
  </si>
  <si>
    <t>Основное мероприятие 3. Сохранение, популяризация и изучение историко-культурного наследия</t>
  </si>
  <si>
    <t>7420300000</t>
  </si>
  <si>
    <t>7420300050</t>
  </si>
  <si>
    <t>7420313060</t>
  </si>
  <si>
    <t>74203S1100</t>
  </si>
  <si>
    <t>Основное мероприятие4.Увековечивание памяти погибших при защите Отечества</t>
  </si>
  <si>
    <t>Основное мероприятие 5.Разработка проекта зон охраны объекта культурного наследия федерального значения "Церковь Успения (деревянная)"</t>
  </si>
  <si>
    <t>Иной межбюджетный трансферт из областного бюджета бюджету муниципального образования Терский муниципальный район Мурманской области на разработку проекта зон охраны объекта культурного наследия федерального значения "Церковь Успения (деревянная)"</t>
  </si>
  <si>
    <t>Поддержка социально-ориентированных некоммерческих организаций в Терском районе</t>
  </si>
  <si>
    <t>Предоставление информационно-методической и иной поддержки СО НКО и общественных объединений</t>
  </si>
  <si>
    <t>Предоставление финансовой поддержки СО НКО и общественных объединений</t>
  </si>
  <si>
    <t>Здравоохранение</t>
  </si>
  <si>
    <t>00</t>
  </si>
  <si>
    <t>Другие вопросы в области здравоохранения</t>
  </si>
  <si>
    <t>Муниципальная программа 76 "Создание условий для оказания медицинской помощи населению на территории Терского  района"</t>
  </si>
  <si>
    <t>7600000000</t>
  </si>
  <si>
    <t>Основное мероприятие 1. Привлечение необходимых специалистов в медицинские учреждения Терского района</t>
  </si>
  <si>
    <t>7600100000</t>
  </si>
  <si>
    <t>Осуществление дополнительных мер социальной поддержки для привлеченных специалистов</t>
  </si>
  <si>
    <t>7600110010</t>
  </si>
  <si>
    <t>Организационные мероприятия, связанные с привлечением специалистов</t>
  </si>
  <si>
    <t>7600110011</t>
  </si>
  <si>
    <t>Основное мероприятие 2. Обеспечение возможности проезда отдельным категориям граждан</t>
  </si>
  <si>
    <t>7600200000</t>
  </si>
  <si>
    <t>Возмещение транспортных расходов по проезду в государственные областные медицинские организации Мурманской области</t>
  </si>
  <si>
    <t>Социальная политика</t>
  </si>
  <si>
    <t>Пенсионное обеспечение</t>
  </si>
  <si>
    <t>Доплаты к пенсиям государственных служащих субъектов Российской Федерации и муниципальных служащих</t>
  </si>
  <si>
    <t>7570213020</t>
  </si>
  <si>
    <t>Социальное обеспечение населения</t>
  </si>
  <si>
    <t>Основное мероприятие 3. Обеспечение социальных гарантий отдельным категориям граждан</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</si>
  <si>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</si>
  <si>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</si>
  <si>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74303S1000</t>
  </si>
  <si>
    <t>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</si>
  <si>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возмещение расходов по гарантированному перечню услуг по погребению</t>
  </si>
  <si>
    <t>7570375100</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</si>
  <si>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</si>
  <si>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Охрана семьи и детства</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</si>
  <si>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</si>
  <si>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</si>
  <si>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</si>
  <si>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Подпрограмма 2. "Профилактика правонарушений" </t>
  </si>
  <si>
    <t>Основное мероприятие 3. Осуществление переданных государственных полномочий по осуществлению деятельности КДН и ЗП</t>
  </si>
  <si>
    <t>Реализация Закона Мурманской области "О комиссиях по делам несовершеннолетних и защите их прав в Мурманской области"</t>
  </si>
  <si>
    <t>Основное мероприятие 2. Реализация прав и интересов детей-сирот и детей, оставшихся без попечения родителей, лиц из числа детей-сирот и детей, оставшихся без попечения родителей</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</si>
  <si>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</si>
  <si>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</si>
  <si>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Содержание ребенка в семье опекуна (попечителя) и приемной семье, а также вознаграждение, причитающееся приемному родителю</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</si>
  <si>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</si>
  <si>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резервного фонда Правительства Мурманской области)</t>
  </si>
  <si>
    <t>743027557U</t>
  </si>
  <si>
    <t>Капитальные вложения в объекты государственной (муниципальной) собственности</t>
  </si>
  <si>
    <t>400</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</si>
  <si>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</si>
  <si>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</si>
  <si>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</si>
  <si>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Физическая культура и спорт</t>
  </si>
  <si>
    <t xml:space="preserve">Физическая культура </t>
  </si>
  <si>
    <t>Муниципальная программа 71 "Развитие физической культуры и спорта в Терском районе"</t>
  </si>
  <si>
    <t>7100000000</t>
  </si>
  <si>
    <t>Основное мероприятие 3.Обеспечение муниципальных функций для развития сферы физической культуры и спорта в Терском районе</t>
  </si>
  <si>
    <t>7100300000</t>
  </si>
  <si>
    <t>7100300050</t>
  </si>
  <si>
    <t>7100313060</t>
  </si>
  <si>
    <t>7100329990</t>
  </si>
  <si>
    <t>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</si>
  <si>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71003S1100</t>
  </si>
  <si>
    <t>Массовый спорт</t>
  </si>
  <si>
    <t>Основное мероприятие 2. Развитие инфраструктуры для занятия спортом</t>
  </si>
  <si>
    <t>7100200000</t>
  </si>
  <si>
    <t>Субсидии бюджетам муниципальных образований на открытие спортивных пространств для молодежи</t>
  </si>
  <si>
    <t>7100271340</t>
  </si>
  <si>
    <t>Софинансирование субсидии бюджетам муниципальных образований на открытие спортивных пространств для молодежи</t>
  </si>
  <si>
    <t>71002S1340</t>
  </si>
  <si>
    <t>Другие вопросы в области физической культуры и спорта</t>
  </si>
  <si>
    <t>Основное мероприятие 1. Организация и проведение районных и областных соревнований, участие команд в спортивных соревнованиях различного уровня</t>
  </si>
  <si>
    <t>7100100000</t>
  </si>
  <si>
    <t>7100129990</t>
  </si>
  <si>
    <t>Субсидии на развитие физкультурно-спортивной работы</t>
  </si>
  <si>
    <t>7100171320</t>
  </si>
  <si>
    <t>71001S1320</t>
  </si>
  <si>
    <t>Софинансирование субсидии на развитие физкультурно-спортивной работы</t>
  </si>
  <si>
    <t>7100229990</t>
  </si>
  <si>
    <t>Субсидии на реализацию инициативных проектов в муниципальных образованиях Мурманской области</t>
  </si>
  <si>
    <t>7100270950</t>
  </si>
  <si>
    <t>Софинансирование субсидии на реализацию инициативных проектов в муниципальных образованиях Мурманской области</t>
  </si>
  <si>
    <t>71002S0950</t>
  </si>
  <si>
    <t>Средства массовой информации</t>
  </si>
  <si>
    <t>Периодическая печать и издательства</t>
  </si>
  <si>
    <t>Подпрограмма 6 "Информирование населения о деятельности органов местного самоуправления муниципального образования Терский район"</t>
  </si>
  <si>
    <t>7560000000</t>
  </si>
  <si>
    <t>Основное мероприятие 1. Предоставление печатной площади в газете "Терский берег" на опубликование нормативно правовых актов органов местного самоуправления муниципального образования Терский район</t>
  </si>
  <si>
    <t>7560100000</t>
  </si>
  <si>
    <t>7560100050</t>
  </si>
  <si>
    <t xml:space="preserve">Субсидия на софинансирование расходов, направляемых на оплату труда и начисления на выплаты по оплате труда работникам муниципальных учреждений </t>
  </si>
  <si>
    <t xml:space="preserve">Софинансирование расходов, направляемых на оплату труда и начисления на выплаты по оплате труда работникам муниципальных учреждений </t>
  </si>
  <si>
    <t>75601S1100</t>
  </si>
  <si>
    <t>Обслуживание государственного и муниципального долга</t>
  </si>
  <si>
    <t>Обслуживание государственного внутреннего и муниципального долга</t>
  </si>
  <si>
    <t>Муниципальная программа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</si>
  <si>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Подпрограмма 1. "Совершенствование финансовой и бюджетной политики"</t>
  </si>
  <si>
    <t>7810000000</t>
  </si>
  <si>
    <t>Основное мероприятие 1. Своевременное и полное погашение долговых обязательств и их обслуживание</t>
  </si>
  <si>
    <t>7810100000</t>
  </si>
  <si>
    <t xml:space="preserve">Процентные платежи по муниципальному долгу </t>
  </si>
  <si>
    <t>7810120020</t>
  </si>
  <si>
    <t xml:space="preserve">Обслуживание государственного (муниципального) долга </t>
  </si>
  <si>
    <t>700</t>
  </si>
  <si>
    <t xml:space="preserve">Межбюджетные трансферты общего характера бюджетам субъектов Российской Федерации и муниципальных образований </t>
  </si>
  <si>
    <t>Дотации на выравнивание бюджетной обеспеченности субъектов Российской Федерации и муниципальных образований</t>
  </si>
  <si>
    <t>Основное мероприятие 2. Предоставление межбюджетных трансфертов бюджетам поселений</t>
  </si>
  <si>
    <t>7810200000</t>
  </si>
  <si>
    <t>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t>
  </si>
  <si>
    <t>Межбюджетные трансферты</t>
  </si>
  <si>
    <t>500</t>
  </si>
  <si>
    <t>Субвенции бюджетам муниципальных районов на осуществление органами местного самоуправления муниципальных районов государственных полномочий органов государственной власти Мурманской области по расчету и предоставлению дотаций бюджетам поселений</t>
  </si>
  <si>
    <t>Софинансирование 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 (за счет средств местного бюджета)</t>
  </si>
  <si>
    <t>78102S0530</t>
  </si>
  <si>
    <t>Иные дотации</t>
  </si>
  <si>
    <t>Подпрограмма 1 "Совершенствование финансовой и бюджетной политики"</t>
  </si>
  <si>
    <t>Поддержка мер по сбалансированности бюджетов</t>
  </si>
  <si>
    <t>7810220090</t>
  </si>
  <si>
    <t>Прочие межбюджетные трансферты общего характера</t>
  </si>
  <si>
    <t>Иные межбюджетные трансферты на осуществление части полномочий по решению вопросов местного значения поселениями</t>
  </si>
  <si>
    <t>7810220091</t>
  </si>
  <si>
    <t>7810271100</t>
  </si>
  <si>
    <t>ВСЕГО"</t>
  </si>
  <si>
    <t>Приложение 6</t>
  </si>
  <si>
    <t>к решению Совета депутатов Терского района от 19.12.2024 № 73/827</t>
  </si>
  <si>
    <t>Непрограммная деятельность - Председатель Совета депутатов Терского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</si>
</sst>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theme="1"/>
      <name val="Arial Cyr"/>
    </font>
    <font>
      <sz val="10"/>
      <name val="Times New Roman"/>
      <family val="1"/>
      <charset val="204"/>
    </font>
    <font>
      <u/>
      <sz val="10"/>
      <color theme="11"/>
      <name val="Arial Cyr"/>
    </font>
    <font>
      <sz val="12"/>
      <name val="Times New Roman Cyr"/>
    </font>
    <font>
      <sz val="12"/>
      <name val="Times New Roman"/>
      <family val="1"/>
      <charset val="204"/>
    </font>
    <font>
      <b/>
      <sz val="12"/>
      <name val="Times New Roman Cyr"/>
    </font>
    <font>
      <sz val="9"/>
      <name val="Times New Roman CYR"/>
    </font>
    <font>
      <sz val="10"/>
      <name val="Times New Roman CYR"/>
    </font>
    <font>
      <i/>
      <sz val="8"/>
      <name val="Times New Roman"/>
      <family val="1"/>
      <charset val="204"/>
    </font>
    <font>
      <sz val="12"/>
      <color theme="1"/>
      <name val="Times New Roman"/>
      <family val="1"/>
      <charset val="204"/>
    </font>
    <font>
      <b/>
      <sz val="12"/>
      <name val="Times New Roman"/>
      <family val="1"/>
      <charset val="204"/>
    </font>
    <font>
      <sz val="12"/>
      <color theme="1"/>
      <name val="Times New Roman Cyr"/>
    </font>
  </fonts>
  <fills count="3">
    <fill>
      <patternFill patternType="none"/>
    </fill>
    <fill>
      <patternFill patternType="gray125"/>
    </fill>
    <fill>
      <patternFill patternType="solid">
        <fgColor theme="0"/>
        <bgColor theme="0"/>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s>
  <cellStyleXfs count="3">
    <xf numFmtId="0" fontId="0" fillId="0" borderId="0"/>
    <xf numFmtId="0" fontId="1" fillId="0" borderId="0">
      <alignment vertical="top" wrapText="1"/>
    </xf>
    <xf numFmtId="0" fontId="2" fillId="0" borderId="0"/>
  </cellStyleXfs>
  <cellXfs count="81">
    <xf numFmtId="0" fontId="0" fillId="0" borderId="0" xfId="0"/>
    <xf numFmtId="0" fontId="3" fillId="2" borderId="0" xfId="0" applyFont="1" applyFill="1" applyAlignment="1">
      <alignment vertical="center" wrapText="1"/>
    </xf>
    <xf numFmtId="49" fontId="3" fillId="2" borderId="0" xfId="0" applyNumberFormat="1" applyFont="1" applyFill="1" applyAlignment="1">
      <alignment horizontal="center"/>
    </xf>
    <xf numFmtId="3" fontId="3" fillId="2" borderId="0" xfId="0" applyNumberFormat="1" applyFont="1" applyFill="1" applyAlignment="1">
      <alignment horizontal="right"/>
    </xf>
    <xf numFmtId="0" fontId="3" fillId="2" borderId="0" xfId="0" applyFont="1" applyFill="1"/>
    <xf numFmtId="0" fontId="4" fillId="2" borderId="0" xfId="0" applyFont="1" applyFill="1" applyAlignment="1">
      <alignment horizontal="right"/>
    </xf>
    <xf numFmtId="0" fontId="4" fillId="2" borderId="0" xfId="0" applyFont="1" applyFill="1" applyAlignment="1">
      <alignment wrapText="1"/>
    </xf>
    <xf numFmtId="49" fontId="3" fillId="2" borderId="0" xfId="0" applyNumberFormat="1" applyFont="1" applyFill="1" applyAlignment="1">
      <alignment horizontal="center" wrapText="1"/>
    </xf>
    <xf numFmtId="49" fontId="6" fillId="2" borderId="0" xfId="0" applyNumberFormat="1" applyFont="1" applyFill="1" applyAlignment="1">
      <alignment horizontal="center"/>
    </xf>
    <xf numFmtId="49" fontId="6" fillId="2" borderId="0" xfId="0" applyNumberFormat="1" applyFont="1" applyFill="1" applyAlignment="1">
      <alignment horizontal="right"/>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0" xfId="0" applyFont="1" applyFill="1"/>
    <xf numFmtId="0" fontId="5" fillId="2" borderId="1" xfId="0" applyFont="1" applyFill="1" applyBorder="1" applyAlignment="1">
      <alignment vertical="center" wrapText="1"/>
    </xf>
    <xf numFmtId="49" fontId="5" fillId="2" borderId="1" xfId="0" applyNumberFormat="1" applyFont="1" applyFill="1" applyBorder="1" applyAlignment="1">
      <alignment horizontal="center"/>
    </xf>
    <xf numFmtId="49" fontId="5" fillId="2" borderId="4" xfId="0" applyNumberFormat="1" applyFont="1" applyFill="1" applyBorder="1" applyAlignment="1">
      <alignment horizontal="center"/>
    </xf>
    <xf numFmtId="4" fontId="5" fillId="2" borderId="1" xfId="0" applyNumberFormat="1" applyFont="1" applyFill="1" applyBorder="1" applyAlignment="1">
      <alignment horizontal="right"/>
    </xf>
    <xf numFmtId="0" fontId="5" fillId="2" borderId="0" xfId="0" applyFont="1" applyFill="1" applyAlignment="1">
      <alignment horizontal="left"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center" wrapText="1"/>
    </xf>
    <xf numFmtId="49" fontId="5" fillId="2" borderId="4" xfId="0" applyNumberFormat="1" applyFont="1" applyFill="1" applyBorder="1" applyAlignment="1">
      <alignment horizontal="center" wrapText="1"/>
    </xf>
    <xf numFmtId="4" fontId="5" fillId="2" borderId="1" xfId="0" applyNumberFormat="1" applyFont="1" applyFill="1" applyBorder="1" applyAlignment="1">
      <alignment horizontal="right" wrapText="1"/>
    </xf>
    <xf numFmtId="0" fontId="4" fillId="2" borderId="1" xfId="0" applyFont="1" applyFill="1" applyBorder="1" applyAlignment="1">
      <alignment horizontal="left" vertical="center" wrapText="1"/>
    </xf>
    <xf numFmtId="49" fontId="3" fillId="2" borderId="1" xfId="0" applyNumberFormat="1" applyFont="1" applyFill="1" applyBorder="1" applyAlignment="1">
      <alignment horizontal="center" wrapText="1"/>
    </xf>
    <xf numFmtId="4" fontId="3" fillId="2" borderId="1" xfId="0" applyNumberFormat="1" applyFont="1" applyFill="1" applyBorder="1" applyAlignment="1">
      <alignment horizontal="right" wrapText="1"/>
    </xf>
    <xf numFmtId="0" fontId="3" fillId="2" borderId="1" xfId="0" applyFont="1" applyFill="1" applyBorder="1" applyAlignment="1">
      <alignment horizontal="left" vertical="center" wrapText="1"/>
    </xf>
    <xf numFmtId="49" fontId="3" fillId="2" borderId="4" xfId="0" applyNumberFormat="1" applyFont="1" applyFill="1" applyBorder="1" applyAlignment="1">
      <alignment horizontal="center" wrapText="1"/>
    </xf>
    <xf numFmtId="0" fontId="4" fillId="2" borderId="1" xfId="0" applyFont="1" applyFill="1" applyBorder="1" applyAlignment="1" applyProtection="1">
      <alignment horizontal="left" vertical="center" wrapText="1"/>
    </xf>
    <xf numFmtId="0" fontId="3" fillId="2" borderId="0" xfId="0" applyFont="1" applyFill="1" applyAlignment="1">
      <alignment horizontal="left" wrapText="1"/>
    </xf>
    <xf numFmtId="0" fontId="9"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4" fillId="2" borderId="1" xfId="0" applyFont="1" applyFill="1" applyBorder="1" applyAlignment="1">
      <alignment wrapText="1"/>
    </xf>
    <xf numFmtId="0" fontId="10" fillId="2" borderId="1" xfId="2" applyFont="1" applyFill="1" applyBorder="1" applyAlignment="1">
      <alignment horizontal="left" wrapText="1"/>
    </xf>
    <xf numFmtId="0" fontId="10" fillId="2" borderId="1" xfId="2" applyFont="1" applyFill="1" applyBorder="1" applyAlignment="1">
      <alignment horizontal="center" wrapText="1"/>
    </xf>
    <xf numFmtId="0" fontId="3" fillId="2" borderId="1" xfId="0" applyFont="1" applyFill="1" applyBorder="1" applyAlignment="1">
      <alignment horizontal="left" wrapText="1"/>
    </xf>
    <xf numFmtId="0" fontId="4" fillId="2" borderId="1" xfId="2" applyFont="1" applyFill="1" applyBorder="1" applyAlignment="1">
      <alignment horizontal="left" wrapText="1"/>
    </xf>
    <xf numFmtId="0" fontId="4" fillId="2" borderId="1" xfId="2" applyFont="1" applyFill="1" applyBorder="1" applyAlignment="1">
      <alignment horizontal="center" wrapText="1"/>
    </xf>
    <xf numFmtId="49" fontId="3" fillId="2" borderId="1" xfId="0" applyNumberFormat="1" applyFont="1" applyFill="1" applyBorder="1" applyAlignment="1">
      <alignment horizontal="center"/>
    </xf>
    <xf numFmtId="49" fontId="3" fillId="2" borderId="4" xfId="0" applyNumberFormat="1" applyFont="1" applyFill="1" applyBorder="1" applyAlignment="1">
      <alignment horizontal="center"/>
    </xf>
    <xf numFmtId="0" fontId="4" fillId="2" borderId="1" xfId="0" applyFont="1" applyFill="1" applyBorder="1" applyAlignment="1">
      <alignment horizontal="center" wrapText="1"/>
    </xf>
    <xf numFmtId="0" fontId="4" fillId="2" borderId="4" xfId="0" applyFont="1" applyFill="1" applyBorder="1" applyAlignment="1">
      <alignment horizontal="center" wrapText="1"/>
    </xf>
    <xf numFmtId="4" fontId="3" fillId="2" borderId="1" xfId="0" applyNumberFormat="1" applyFont="1" applyFill="1" applyBorder="1" applyAlignment="1">
      <alignment horizontal="right"/>
    </xf>
    <xf numFmtId="4" fontId="4" fillId="2" borderId="1" xfId="0" applyNumberFormat="1" applyFont="1" applyFill="1" applyBorder="1" applyAlignment="1">
      <alignment horizontal="right" wrapText="1"/>
    </xf>
    <xf numFmtId="0" fontId="4" fillId="2" borderId="1" xfId="0" applyFont="1" applyFill="1" applyBorder="1" applyAlignment="1">
      <alignment horizontal="left" wrapText="1"/>
    </xf>
    <xf numFmtId="0" fontId="10" fillId="2" borderId="1" xfId="0" applyFont="1" applyFill="1" applyBorder="1" applyAlignment="1">
      <alignment horizontal="center" wrapText="1"/>
    </xf>
    <xf numFmtId="2" fontId="4" fillId="2" borderId="1" xfId="0" applyNumberFormat="1" applyFont="1" applyFill="1" applyBorder="1" applyAlignment="1">
      <alignment horizontal="center" wrapText="1"/>
    </xf>
    <xf numFmtId="49" fontId="4" fillId="2" borderId="1" xfId="0" applyNumberFormat="1" applyFont="1" applyFill="1" applyBorder="1" applyAlignment="1">
      <alignment horizontal="center" wrapText="1"/>
    </xf>
    <xf numFmtId="0" fontId="4" fillId="2" borderId="1" xfId="0" applyFont="1" applyFill="1" applyBorder="1" applyAlignment="1">
      <alignment horizontal="center"/>
    </xf>
    <xf numFmtId="0" fontId="10" fillId="2" borderId="1" xfId="0" applyFont="1" applyFill="1" applyBorder="1" applyAlignment="1">
      <alignment wrapText="1"/>
    </xf>
    <xf numFmtId="49" fontId="10" fillId="2" borderId="1" xfId="0" applyNumberFormat="1" applyFont="1" applyFill="1" applyBorder="1" applyAlignment="1">
      <alignment horizontal="center" wrapText="1"/>
    </xf>
    <xf numFmtId="0" fontId="4" fillId="2" borderId="1" xfId="0" applyFont="1" applyFill="1" applyBorder="1" applyAlignment="1" applyProtection="1">
      <alignment horizontal="center" wrapText="1"/>
      <protection locked="0"/>
    </xf>
    <xf numFmtId="0" fontId="4" fillId="2" borderId="1" xfId="0" applyFont="1" applyFill="1" applyBorder="1" applyAlignment="1" applyProtection="1">
      <alignment vertical="center" wrapText="1"/>
      <protection locked="0"/>
    </xf>
    <xf numFmtId="0" fontId="4" fillId="2" borderId="4" xfId="0" applyFont="1" applyFill="1" applyBorder="1" applyAlignment="1" applyProtection="1">
      <alignment horizontal="center" wrapText="1"/>
      <protection locked="0"/>
    </xf>
    <xf numFmtId="11" fontId="4" fillId="2" borderId="1" xfId="0" applyNumberFormat="1" applyFont="1" applyFill="1" applyBorder="1" applyAlignment="1">
      <alignment horizontal="center" wrapText="1"/>
    </xf>
    <xf numFmtId="0" fontId="11" fillId="2" borderId="0" xfId="0" applyFont="1" applyFill="1"/>
    <xf numFmtId="49" fontId="11" fillId="2" borderId="1" xfId="0" applyNumberFormat="1" applyFont="1" applyFill="1" applyBorder="1" applyAlignment="1">
      <alignment horizontal="center"/>
    </xf>
    <xf numFmtId="0" fontId="9" fillId="2" borderId="1" xfId="0" applyFont="1" applyFill="1" applyBorder="1" applyAlignment="1">
      <alignment horizontal="center" wrapText="1"/>
    </xf>
    <xf numFmtId="49" fontId="11" fillId="2" borderId="4" xfId="0" applyNumberFormat="1" applyFont="1" applyFill="1" applyBorder="1" applyAlignment="1">
      <alignment horizontal="center"/>
    </xf>
    <xf numFmtId="4" fontId="11" fillId="2" borderId="1" xfId="0" applyNumberFormat="1" applyFont="1" applyFill="1" applyBorder="1" applyAlignment="1">
      <alignment horizontal="right"/>
    </xf>
    <xf numFmtId="0" fontId="4" fillId="2" borderId="3"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49" fontId="4" fillId="2" borderId="4" xfId="0" applyNumberFormat="1" applyFont="1" applyFill="1" applyBorder="1" applyAlignment="1">
      <alignment horizontal="center" wrapText="1"/>
    </xf>
    <xf numFmtId="0" fontId="5" fillId="2" borderId="1" xfId="0" applyFont="1" applyFill="1" applyBorder="1" applyAlignment="1">
      <alignment vertical="top" wrapText="1"/>
    </xf>
    <xf numFmtId="0" fontId="5" fillId="2" borderId="0" xfId="0" applyFont="1" applyFill="1" applyAlignment="1">
      <alignment vertical="center" wrapText="1"/>
    </xf>
    <xf numFmtId="49" fontId="5" fillId="2" borderId="0" xfId="0" applyNumberFormat="1" applyFont="1" applyFill="1" applyAlignment="1">
      <alignment horizontal="center"/>
    </xf>
    <xf numFmtId="4" fontId="5" fillId="2" borderId="0" xfId="0" applyNumberFormat="1" applyFont="1" applyFill="1" applyAlignment="1">
      <alignment horizontal="center"/>
    </xf>
    <xf numFmtId="164" fontId="5" fillId="2" borderId="0" xfId="0" applyNumberFormat="1" applyFont="1" applyFill="1" applyAlignment="1">
      <alignment horizontal="center"/>
    </xf>
    <xf numFmtId="4" fontId="5" fillId="2" borderId="0" xfId="0" applyNumberFormat="1" applyFont="1" applyFill="1" applyAlignment="1">
      <alignment horizontal="right"/>
    </xf>
    <xf numFmtId="164" fontId="5" fillId="2" borderId="0" xfId="0" applyNumberFormat="1" applyFont="1" applyFill="1" applyAlignment="1">
      <alignment horizontal="right"/>
    </xf>
    <xf numFmtId="164" fontId="3" fillId="2" borderId="0" xfId="0" applyNumberFormat="1" applyFont="1" applyFill="1" applyAlignment="1">
      <alignment horizontal="right"/>
    </xf>
    <xf numFmtId="0" fontId="3" fillId="2" borderId="0" xfId="0" applyFont="1" applyFill="1" applyAlignment="1">
      <alignment horizontal="right" vertical="center" wrapText="1"/>
    </xf>
    <xf numFmtId="0" fontId="4" fillId="2" borderId="0" xfId="0" applyFont="1" applyFill="1" applyAlignment="1">
      <alignment horizontal="right" wrapText="1"/>
    </xf>
    <xf numFmtId="3" fontId="5" fillId="2" borderId="0" xfId="0" applyNumberFormat="1" applyFont="1" applyFill="1" applyAlignment="1">
      <alignment horizontal="center" vertical="center" wrapText="1"/>
    </xf>
  </cellXfs>
  <cellStyles count="3">
    <cellStyle name="Обычный" xfId="0" builtinId="0"/>
    <cellStyle name="Обычный 2" xfId="1" xr:uid="{00000000-0005-0000-0000-000001000000}"/>
    <cellStyle name="Открывавшаяся гиперссылка" xfId="2"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IW854"/>
  <sheetViews>
    <sheetView tabSelected="1" view="pageBreakPreview" zoomScale="80" workbookViewId="0">
      <pane ySplit="9" topLeftCell="A43" activePane="bottomLeft" state="frozen"/>
      <selection activeCell="F10" sqref="F10"/>
      <selection pane="bottomLeft" activeCell="D34" sqref="D34"/>
    </sheetView>
  </sheetViews>
  <sheetFormatPr defaultRowHeight="15.75" customHeight="1" x14ac:dyDescent="0.25"/>
  <cols>
    <col min="1" max="1" width="66.140625" style="1" customWidth="1"/>
    <col min="2" max="2" width="6.140625" style="2" customWidth="1"/>
    <col min="3" max="3" width="6.42578125" style="2" customWidth="1"/>
    <col min="4" max="4" width="20.140625" style="2" customWidth="1"/>
    <col min="5" max="5" width="7.28515625" style="2" customWidth="1"/>
    <col min="6" max="7" width="17.140625" style="3" customWidth="1"/>
    <col min="8" max="257" width="9.140625" style="4" customWidth="1"/>
  </cols>
  <sheetData>
    <row r="1" spans="1:10" x14ac:dyDescent="0.25">
      <c r="A1" s="78" t="s">
        <v>567</v>
      </c>
      <c r="B1" s="78"/>
      <c r="C1" s="78"/>
      <c r="D1" s="78"/>
      <c r="E1" s="78"/>
      <c r="F1" s="78"/>
      <c r="G1" s="78"/>
    </row>
    <row r="2" spans="1:10" x14ac:dyDescent="0.25">
      <c r="A2" s="78" t="s">
        <v>568</v>
      </c>
      <c r="B2" s="78"/>
      <c r="C2" s="78"/>
      <c r="D2" s="78"/>
      <c r="E2" s="78"/>
      <c r="F2" s="78"/>
      <c r="G2" s="78"/>
    </row>
    <row r="4" spans="1:10" x14ac:dyDescent="0.25">
      <c r="G4" s="5" t="s">
        <v>0</v>
      </c>
    </row>
    <row r="5" spans="1:10" ht="15.75" customHeight="1" x14ac:dyDescent="0.25">
      <c r="A5" s="78" t="s">
        <v>1</v>
      </c>
      <c r="B5" s="78"/>
      <c r="C5" s="78"/>
      <c r="D5" s="78"/>
      <c r="E5" s="78"/>
      <c r="F5" s="78"/>
      <c r="G5" s="78"/>
    </row>
    <row r="6" spans="1:10" ht="15.75" customHeight="1" x14ac:dyDescent="0.25">
      <c r="A6" s="79" t="s">
        <v>2</v>
      </c>
      <c r="B6" s="79"/>
      <c r="C6" s="79"/>
      <c r="D6" s="79"/>
      <c r="E6" s="79"/>
      <c r="F6" s="79"/>
      <c r="G6" s="79"/>
      <c r="H6" s="6"/>
      <c r="I6" s="6"/>
      <c r="J6" s="6"/>
    </row>
    <row r="7" spans="1:10" ht="47.25" customHeight="1" x14ac:dyDescent="0.25">
      <c r="A7" s="80" t="s">
        <v>3</v>
      </c>
      <c r="B7" s="80"/>
      <c r="C7" s="80"/>
      <c r="D7" s="80"/>
      <c r="E7" s="80"/>
      <c r="F7" s="80"/>
      <c r="G7" s="80"/>
    </row>
    <row r="8" spans="1:10" x14ac:dyDescent="0.25">
      <c r="B8" s="7"/>
      <c r="F8" s="8"/>
      <c r="G8" s="9" t="s">
        <v>4</v>
      </c>
    </row>
    <row r="9" spans="1:10" s="10" customFormat="1" ht="46.5" customHeight="1" x14ac:dyDescent="0.2">
      <c r="A9" s="11"/>
      <c r="B9" s="12" t="s">
        <v>5</v>
      </c>
      <c r="C9" s="13" t="s">
        <v>6</v>
      </c>
      <c r="D9" s="13" t="s">
        <v>7</v>
      </c>
      <c r="E9" s="14" t="s">
        <v>8</v>
      </c>
      <c r="F9" s="15" t="s">
        <v>9</v>
      </c>
      <c r="G9" s="16" t="s">
        <v>10</v>
      </c>
    </row>
    <row r="10" spans="1:10" s="17" customFormat="1" x14ac:dyDescent="0.25">
      <c r="A10" s="18" t="s">
        <v>11</v>
      </c>
      <c r="B10" s="19" t="s">
        <v>12</v>
      </c>
      <c r="C10" s="19"/>
      <c r="D10" s="19"/>
      <c r="E10" s="20"/>
      <c r="F10" s="21">
        <f>F11+F18+F37+F88+F93+F70+F64</f>
        <v>123860484.94</v>
      </c>
      <c r="G10" s="21">
        <f>G11+G18+G37+G88+G93+G70+G64</f>
        <v>1126.58</v>
      </c>
    </row>
    <row r="11" spans="1:10" s="22" customFormat="1" ht="42" customHeight="1" x14ac:dyDescent="0.25">
      <c r="A11" s="23" t="s">
        <v>13</v>
      </c>
      <c r="B11" s="24" t="s">
        <v>12</v>
      </c>
      <c r="C11" s="24" t="s">
        <v>14</v>
      </c>
      <c r="D11" s="19"/>
      <c r="E11" s="25"/>
      <c r="F11" s="26">
        <f t="shared" ref="F11:F12" si="0">F12</f>
        <v>3021702.28</v>
      </c>
      <c r="G11" s="26">
        <f>G12</f>
        <v>0</v>
      </c>
    </row>
    <row r="12" spans="1:10" s="22" customFormat="1" ht="17.25" customHeight="1" x14ac:dyDescent="0.25">
      <c r="A12" s="27" t="s">
        <v>15</v>
      </c>
      <c r="B12" s="28" t="s">
        <v>12</v>
      </c>
      <c r="C12" s="28" t="s">
        <v>14</v>
      </c>
      <c r="D12" s="28" t="s">
        <v>16</v>
      </c>
      <c r="E12" s="25"/>
      <c r="F12" s="29">
        <f t="shared" si="0"/>
        <v>3021702.28</v>
      </c>
      <c r="G12" s="29"/>
    </row>
    <row r="13" spans="1:10" s="22" customFormat="1" ht="31.5" x14ac:dyDescent="0.25">
      <c r="A13" s="30" t="s">
        <v>17</v>
      </c>
      <c r="B13" s="28" t="s">
        <v>12</v>
      </c>
      <c r="C13" s="28" t="s">
        <v>14</v>
      </c>
      <c r="D13" s="28" t="s">
        <v>18</v>
      </c>
      <c r="E13" s="31"/>
      <c r="F13" s="29">
        <f>F14+F16</f>
        <v>3021702.28</v>
      </c>
      <c r="G13" s="29"/>
    </row>
    <row r="14" spans="1:10" s="22" customFormat="1" ht="36" customHeight="1" x14ac:dyDescent="0.25">
      <c r="A14" s="30" t="s">
        <v>19</v>
      </c>
      <c r="B14" s="28" t="s">
        <v>12</v>
      </c>
      <c r="C14" s="28" t="s">
        <v>14</v>
      </c>
      <c r="D14" s="28" t="s">
        <v>20</v>
      </c>
      <c r="E14" s="31"/>
      <c r="F14" s="29">
        <f>F15</f>
        <v>3021702.28</v>
      </c>
      <c r="G14" s="29"/>
    </row>
    <row r="15" spans="1:10" s="22" customFormat="1" ht="61.5" customHeight="1" x14ac:dyDescent="0.25">
      <c r="A15" s="27" t="s">
        <v>21</v>
      </c>
      <c r="B15" s="28" t="s">
        <v>12</v>
      </c>
      <c r="C15" s="28" t="s">
        <v>14</v>
      </c>
      <c r="D15" s="28" t="s">
        <v>20</v>
      </c>
      <c r="E15" s="31" t="s">
        <v>22</v>
      </c>
      <c r="F15" s="29">
        <v>3021702.28</v>
      </c>
      <c r="G15" s="29"/>
    </row>
    <row r="16" spans="1:10" s="22" customFormat="1" ht="66" hidden="1" customHeight="1" x14ac:dyDescent="0.25">
      <c r="A16" s="32" t="s">
        <v>23</v>
      </c>
      <c r="B16" s="28" t="s">
        <v>12</v>
      </c>
      <c r="C16" s="28" t="s">
        <v>14</v>
      </c>
      <c r="D16" s="28" t="s">
        <v>24</v>
      </c>
      <c r="E16" s="31"/>
      <c r="F16" s="29">
        <f>F17</f>
        <v>0</v>
      </c>
      <c r="G16" s="29"/>
    </row>
    <row r="17" spans="1:7" s="22" customFormat="1" ht="66" hidden="1" customHeight="1" x14ac:dyDescent="0.25">
      <c r="A17" s="27" t="s">
        <v>21</v>
      </c>
      <c r="B17" s="28" t="s">
        <v>12</v>
      </c>
      <c r="C17" s="28" t="s">
        <v>14</v>
      </c>
      <c r="D17" s="28" t="s">
        <v>24</v>
      </c>
      <c r="E17" s="31" t="s">
        <v>22</v>
      </c>
      <c r="F17" s="29">
        <v>0</v>
      </c>
      <c r="G17" s="29"/>
    </row>
    <row r="18" spans="1:7" s="33" customFormat="1" ht="48.75" customHeight="1" x14ac:dyDescent="0.25">
      <c r="A18" s="23" t="s">
        <v>25</v>
      </c>
      <c r="B18" s="24" t="s">
        <v>12</v>
      </c>
      <c r="C18" s="24" t="s">
        <v>26</v>
      </c>
      <c r="D18" s="28"/>
      <c r="E18" s="31"/>
      <c r="F18" s="26">
        <f>F19</f>
        <v>3921611.77</v>
      </c>
      <c r="G18" s="26">
        <f>G19</f>
        <v>0</v>
      </c>
    </row>
    <row r="19" spans="1:7" s="33" customFormat="1" x14ac:dyDescent="0.25">
      <c r="A19" s="27" t="s">
        <v>15</v>
      </c>
      <c r="B19" s="28" t="s">
        <v>12</v>
      </c>
      <c r="C19" s="28" t="s">
        <v>26</v>
      </c>
      <c r="D19" s="28" t="s">
        <v>16</v>
      </c>
      <c r="E19" s="31"/>
      <c r="F19" s="29">
        <f>F20+F34</f>
        <v>3921611.77</v>
      </c>
      <c r="G19" s="29"/>
    </row>
    <row r="20" spans="1:7" s="33" customFormat="1" x14ac:dyDescent="0.25">
      <c r="A20" s="34" t="s">
        <v>27</v>
      </c>
      <c r="B20" s="28" t="s">
        <v>12</v>
      </c>
      <c r="C20" s="28" t="s">
        <v>26</v>
      </c>
      <c r="D20" s="28" t="s">
        <v>28</v>
      </c>
      <c r="E20" s="31"/>
      <c r="F20" s="29">
        <f>F24+F26+F21+F32+F30</f>
        <v>3505885</v>
      </c>
      <c r="G20" s="29"/>
    </row>
    <row r="21" spans="1:7" s="33" customFormat="1" ht="31.5" x14ac:dyDescent="0.25">
      <c r="A21" s="34" t="s">
        <v>29</v>
      </c>
      <c r="B21" s="28" t="s">
        <v>12</v>
      </c>
      <c r="C21" s="28" t="s">
        <v>26</v>
      </c>
      <c r="D21" s="28" t="s">
        <v>30</v>
      </c>
      <c r="E21" s="31"/>
      <c r="F21" s="29">
        <f>SUM(F22:F23)</f>
        <v>16800</v>
      </c>
      <c r="G21" s="29"/>
    </row>
    <row r="22" spans="1:7" s="33" customFormat="1" ht="63" x14ac:dyDescent="0.25">
      <c r="A22" s="27" t="s">
        <v>21</v>
      </c>
      <c r="B22" s="28" t="s">
        <v>12</v>
      </c>
      <c r="C22" s="28" t="s">
        <v>26</v>
      </c>
      <c r="D22" s="28" t="s">
        <v>30</v>
      </c>
      <c r="E22" s="31" t="s">
        <v>22</v>
      </c>
      <c r="F22" s="29">
        <v>13800</v>
      </c>
      <c r="G22" s="29"/>
    </row>
    <row r="23" spans="1:7" s="33" customFormat="1" x14ac:dyDescent="0.25">
      <c r="A23" s="27" t="s">
        <v>31</v>
      </c>
      <c r="B23" s="28" t="s">
        <v>12</v>
      </c>
      <c r="C23" s="28" t="s">
        <v>26</v>
      </c>
      <c r="D23" s="28" t="s">
        <v>30</v>
      </c>
      <c r="E23" s="31" t="s">
        <v>32</v>
      </c>
      <c r="F23" s="29">
        <v>3000</v>
      </c>
      <c r="G23" s="29"/>
    </row>
    <row r="24" spans="1:7" s="33" customFormat="1" ht="31.5" x14ac:dyDescent="0.25">
      <c r="A24" s="30" t="s">
        <v>33</v>
      </c>
      <c r="B24" s="28" t="s">
        <v>12</v>
      </c>
      <c r="C24" s="28" t="s">
        <v>26</v>
      </c>
      <c r="D24" s="28" t="s">
        <v>34</v>
      </c>
      <c r="E24" s="31"/>
      <c r="F24" s="29">
        <f>F25</f>
        <v>2444874</v>
      </c>
      <c r="G24" s="29"/>
    </row>
    <row r="25" spans="1:7" s="33" customFormat="1" ht="63" x14ac:dyDescent="0.25">
      <c r="A25" s="27" t="s">
        <v>21</v>
      </c>
      <c r="B25" s="28" t="s">
        <v>12</v>
      </c>
      <c r="C25" s="28" t="s">
        <v>26</v>
      </c>
      <c r="D25" s="28" t="s">
        <v>34</v>
      </c>
      <c r="E25" s="31" t="s">
        <v>22</v>
      </c>
      <c r="F25" s="29">
        <v>2444874</v>
      </c>
      <c r="G25" s="29"/>
    </row>
    <row r="26" spans="1:7" s="33" customFormat="1" ht="30.6" customHeight="1" x14ac:dyDescent="0.25">
      <c r="A26" s="34" t="s">
        <v>35</v>
      </c>
      <c r="B26" s="28" t="s">
        <v>12</v>
      </c>
      <c r="C26" s="28" t="s">
        <v>26</v>
      </c>
      <c r="D26" s="28" t="s">
        <v>36</v>
      </c>
      <c r="E26" s="31"/>
      <c r="F26" s="29">
        <f>SUM(F27:F29)</f>
        <v>420846.56</v>
      </c>
      <c r="G26" s="29"/>
    </row>
    <row r="27" spans="1:7" s="33" customFormat="1" ht="67.5" customHeight="1" x14ac:dyDescent="0.25">
      <c r="A27" s="27" t="s">
        <v>21</v>
      </c>
      <c r="B27" s="28" t="s">
        <v>12</v>
      </c>
      <c r="C27" s="28" t="s">
        <v>26</v>
      </c>
      <c r="D27" s="28" t="s">
        <v>36</v>
      </c>
      <c r="E27" s="31" t="s">
        <v>22</v>
      </c>
      <c r="F27" s="29">
        <v>46910.68</v>
      </c>
      <c r="G27" s="29"/>
    </row>
    <row r="28" spans="1:7" s="33" customFormat="1" ht="31.5" x14ac:dyDescent="0.25">
      <c r="A28" s="30" t="s">
        <v>37</v>
      </c>
      <c r="B28" s="28" t="s">
        <v>12</v>
      </c>
      <c r="C28" s="28" t="s">
        <v>26</v>
      </c>
      <c r="D28" s="28" t="s">
        <v>36</v>
      </c>
      <c r="E28" s="31" t="s">
        <v>38</v>
      </c>
      <c r="F28" s="29">
        <v>368935.88</v>
      </c>
      <c r="G28" s="29"/>
    </row>
    <row r="29" spans="1:7" s="33" customFormat="1" x14ac:dyDescent="0.25">
      <c r="A29" s="35" t="s">
        <v>39</v>
      </c>
      <c r="B29" s="28" t="s">
        <v>12</v>
      </c>
      <c r="C29" s="28" t="s">
        <v>26</v>
      </c>
      <c r="D29" s="28" t="s">
        <v>36</v>
      </c>
      <c r="E29" s="31" t="s">
        <v>40</v>
      </c>
      <c r="F29" s="29">
        <v>5000</v>
      </c>
      <c r="G29" s="29"/>
    </row>
    <row r="30" spans="1:7" s="33" customFormat="1" ht="47.25" x14ac:dyDescent="0.25">
      <c r="A30" s="35" t="s">
        <v>41</v>
      </c>
      <c r="B30" s="28" t="s">
        <v>12</v>
      </c>
      <c r="C30" s="28" t="s">
        <v>26</v>
      </c>
      <c r="D30" s="28" t="s">
        <v>42</v>
      </c>
      <c r="E30" s="31"/>
      <c r="F30" s="29">
        <f>F31</f>
        <v>526755.02</v>
      </c>
      <c r="G30" s="29"/>
    </row>
    <row r="31" spans="1:7" s="33" customFormat="1" ht="63" x14ac:dyDescent="0.25">
      <c r="A31" s="27" t="s">
        <v>21</v>
      </c>
      <c r="B31" s="28" t="s">
        <v>12</v>
      </c>
      <c r="C31" s="28" t="s">
        <v>26</v>
      </c>
      <c r="D31" s="28" t="s">
        <v>42</v>
      </c>
      <c r="E31" s="31" t="s">
        <v>22</v>
      </c>
      <c r="F31" s="29">
        <v>526755.02</v>
      </c>
      <c r="G31" s="29"/>
    </row>
    <row r="32" spans="1:7" s="33" customFormat="1" ht="63" x14ac:dyDescent="0.25">
      <c r="A32" s="32" t="s">
        <v>23</v>
      </c>
      <c r="B32" s="28" t="s">
        <v>12</v>
      </c>
      <c r="C32" s="28" t="s">
        <v>26</v>
      </c>
      <c r="D32" s="28" t="s">
        <v>43</v>
      </c>
      <c r="E32" s="31"/>
      <c r="F32" s="29">
        <f>F33</f>
        <v>96609.42</v>
      </c>
      <c r="G32" s="29"/>
    </row>
    <row r="33" spans="1:7" s="33" customFormat="1" ht="63" x14ac:dyDescent="0.25">
      <c r="A33" s="27" t="s">
        <v>21</v>
      </c>
      <c r="B33" s="28" t="s">
        <v>12</v>
      </c>
      <c r="C33" s="28" t="s">
        <v>26</v>
      </c>
      <c r="D33" s="28" t="s">
        <v>43</v>
      </c>
      <c r="E33" s="31" t="s">
        <v>22</v>
      </c>
      <c r="F33" s="29">
        <v>96609.42</v>
      </c>
      <c r="G33" s="29"/>
    </row>
    <row r="34" spans="1:7" s="33" customFormat="1" ht="37.5" customHeight="1" x14ac:dyDescent="0.25">
      <c r="A34" s="34" t="s">
        <v>569</v>
      </c>
      <c r="B34" s="28" t="s">
        <v>12</v>
      </c>
      <c r="C34" s="28" t="s">
        <v>26</v>
      </c>
      <c r="D34" s="28" t="s">
        <v>44</v>
      </c>
      <c r="E34" s="31"/>
      <c r="F34" s="29">
        <f t="shared" ref="F34:F35" si="1">F35</f>
        <v>415726.77</v>
      </c>
      <c r="G34" s="29"/>
    </row>
    <row r="35" spans="1:7" s="33" customFormat="1" ht="37.5" customHeight="1" x14ac:dyDescent="0.25">
      <c r="A35" s="30" t="s">
        <v>45</v>
      </c>
      <c r="B35" s="28" t="s">
        <v>12</v>
      </c>
      <c r="C35" s="28" t="s">
        <v>26</v>
      </c>
      <c r="D35" s="28" t="s">
        <v>46</v>
      </c>
      <c r="E35" s="31"/>
      <c r="F35" s="29">
        <f t="shared" si="1"/>
        <v>415726.77</v>
      </c>
      <c r="G35" s="29"/>
    </row>
    <row r="36" spans="1:7" s="33" customFormat="1" ht="66" customHeight="1" x14ac:dyDescent="0.25">
      <c r="A36" s="27" t="s">
        <v>21</v>
      </c>
      <c r="B36" s="28" t="s">
        <v>12</v>
      </c>
      <c r="C36" s="28" t="s">
        <v>26</v>
      </c>
      <c r="D36" s="28" t="s">
        <v>46</v>
      </c>
      <c r="E36" s="31" t="s">
        <v>22</v>
      </c>
      <c r="F36" s="29">
        <v>415726.77</v>
      </c>
      <c r="G36" s="29"/>
    </row>
    <row r="37" spans="1:7" s="22" customFormat="1" ht="56.1" customHeight="1" x14ac:dyDescent="0.25">
      <c r="A37" s="18" t="s">
        <v>47</v>
      </c>
      <c r="B37" s="24" t="s">
        <v>12</v>
      </c>
      <c r="C37" s="24" t="s">
        <v>48</v>
      </c>
      <c r="D37" s="19"/>
      <c r="E37" s="25"/>
      <c r="F37" s="26">
        <f>F38+F60</f>
        <v>56087821.799999997</v>
      </c>
      <c r="G37" s="26">
        <f>G38</f>
        <v>0</v>
      </c>
    </row>
    <row r="38" spans="1:7" s="33" customFormat="1" ht="31.5" x14ac:dyDescent="0.25">
      <c r="A38" s="30" t="s">
        <v>49</v>
      </c>
      <c r="B38" s="28" t="s">
        <v>12</v>
      </c>
      <c r="C38" s="28" t="s">
        <v>48</v>
      </c>
      <c r="D38" s="28" t="s">
        <v>50</v>
      </c>
      <c r="E38" s="31"/>
      <c r="F38" s="29">
        <f t="shared" ref="F38:F39" si="2">F39</f>
        <v>54903001.799999997</v>
      </c>
      <c r="G38" s="29"/>
    </row>
    <row r="39" spans="1:7" s="33" customFormat="1" ht="47.25" x14ac:dyDescent="0.25">
      <c r="A39" s="30" t="s">
        <v>51</v>
      </c>
      <c r="B39" s="28" t="s">
        <v>12</v>
      </c>
      <c r="C39" s="28" t="s">
        <v>48</v>
      </c>
      <c r="D39" s="28" t="s">
        <v>52</v>
      </c>
      <c r="E39" s="31"/>
      <c r="F39" s="29">
        <f t="shared" si="2"/>
        <v>54903001.799999997</v>
      </c>
      <c r="G39" s="29"/>
    </row>
    <row r="40" spans="1:7" s="33" customFormat="1" ht="47.25" x14ac:dyDescent="0.25">
      <c r="A40" s="30" t="s">
        <v>53</v>
      </c>
      <c r="B40" s="28" t="s">
        <v>12</v>
      </c>
      <c r="C40" s="28" t="s">
        <v>48</v>
      </c>
      <c r="D40" s="28" t="s">
        <v>54</v>
      </c>
      <c r="E40" s="31"/>
      <c r="F40" s="29">
        <f>F43+F45+F56+F41+F51+F49+F53+F58</f>
        <v>54903001.799999997</v>
      </c>
      <c r="G40" s="29"/>
    </row>
    <row r="41" spans="1:7" s="33" customFormat="1" ht="31.5" x14ac:dyDescent="0.25">
      <c r="A41" s="30" t="s">
        <v>55</v>
      </c>
      <c r="B41" s="28" t="s">
        <v>12</v>
      </c>
      <c r="C41" s="28" t="s">
        <v>48</v>
      </c>
      <c r="D41" s="28" t="s">
        <v>56</v>
      </c>
      <c r="E41" s="31"/>
      <c r="F41" s="29">
        <f>F42</f>
        <v>2362566.7400000002</v>
      </c>
      <c r="G41" s="29"/>
    </row>
    <row r="42" spans="1:7" s="33" customFormat="1" ht="74.25" customHeight="1" x14ac:dyDescent="0.25">
      <c r="A42" s="27" t="s">
        <v>21</v>
      </c>
      <c r="B42" s="28" t="s">
        <v>12</v>
      </c>
      <c r="C42" s="28" t="s">
        <v>48</v>
      </c>
      <c r="D42" s="28" t="s">
        <v>56</v>
      </c>
      <c r="E42" s="31" t="s">
        <v>22</v>
      </c>
      <c r="F42" s="29">
        <v>2362566.7400000002</v>
      </c>
      <c r="G42" s="29"/>
    </row>
    <row r="43" spans="1:7" s="33" customFormat="1" ht="31.5" x14ac:dyDescent="0.25">
      <c r="A43" s="34" t="s">
        <v>33</v>
      </c>
      <c r="B43" s="28" t="s">
        <v>12</v>
      </c>
      <c r="C43" s="28" t="s">
        <v>48</v>
      </c>
      <c r="D43" s="28" t="s">
        <v>57</v>
      </c>
      <c r="E43" s="31"/>
      <c r="F43" s="29">
        <f>F44</f>
        <v>45553066</v>
      </c>
      <c r="G43" s="29"/>
    </row>
    <row r="44" spans="1:7" s="33" customFormat="1" ht="72" customHeight="1" x14ac:dyDescent="0.25">
      <c r="A44" s="27" t="s">
        <v>21</v>
      </c>
      <c r="B44" s="28" t="s">
        <v>12</v>
      </c>
      <c r="C44" s="28" t="s">
        <v>48</v>
      </c>
      <c r="D44" s="28" t="s">
        <v>57</v>
      </c>
      <c r="E44" s="31" t="s">
        <v>22</v>
      </c>
      <c r="F44" s="29">
        <v>45553066</v>
      </c>
      <c r="G44" s="29"/>
    </row>
    <row r="45" spans="1:7" s="33" customFormat="1" ht="31.5" x14ac:dyDescent="0.25">
      <c r="A45" s="34" t="s">
        <v>35</v>
      </c>
      <c r="B45" s="28" t="s">
        <v>12</v>
      </c>
      <c r="C45" s="28" t="s">
        <v>48</v>
      </c>
      <c r="D45" s="28" t="s">
        <v>58</v>
      </c>
      <c r="E45" s="31"/>
      <c r="F45" s="29">
        <f>F47+F46+F48</f>
        <v>300000</v>
      </c>
      <c r="G45" s="29"/>
    </row>
    <row r="46" spans="1:7" s="33" customFormat="1" ht="63" x14ac:dyDescent="0.25">
      <c r="A46" s="27" t="s">
        <v>21</v>
      </c>
      <c r="B46" s="28" t="s">
        <v>12</v>
      </c>
      <c r="C46" s="28" t="s">
        <v>48</v>
      </c>
      <c r="D46" s="28" t="s">
        <v>58</v>
      </c>
      <c r="E46" s="31" t="s">
        <v>22</v>
      </c>
      <c r="F46" s="29">
        <v>136000</v>
      </c>
      <c r="G46" s="29"/>
    </row>
    <row r="47" spans="1:7" s="33" customFormat="1" ht="31.5" x14ac:dyDescent="0.25">
      <c r="A47" s="30" t="s">
        <v>37</v>
      </c>
      <c r="B47" s="28" t="s">
        <v>12</v>
      </c>
      <c r="C47" s="28" t="s">
        <v>48</v>
      </c>
      <c r="D47" s="28" t="s">
        <v>58</v>
      </c>
      <c r="E47" s="31" t="s">
        <v>38</v>
      </c>
      <c r="F47" s="29">
        <v>154000</v>
      </c>
      <c r="G47" s="29"/>
    </row>
    <row r="48" spans="1:7" s="33" customFormat="1" x14ac:dyDescent="0.25">
      <c r="A48" s="35" t="s">
        <v>39</v>
      </c>
      <c r="B48" s="28" t="s">
        <v>12</v>
      </c>
      <c r="C48" s="28" t="s">
        <v>48</v>
      </c>
      <c r="D48" s="28" t="s">
        <v>58</v>
      </c>
      <c r="E48" s="31" t="s">
        <v>40</v>
      </c>
      <c r="F48" s="29">
        <v>10000</v>
      </c>
      <c r="G48" s="29"/>
    </row>
    <row r="49" spans="1:7" s="33" customFormat="1" ht="94.5" hidden="1" x14ac:dyDescent="0.25">
      <c r="A49" s="35" t="s">
        <v>59</v>
      </c>
      <c r="B49" s="28" t="s">
        <v>12</v>
      </c>
      <c r="C49" s="28" t="s">
        <v>48</v>
      </c>
      <c r="D49" s="28" t="s">
        <v>60</v>
      </c>
      <c r="E49" s="31"/>
      <c r="F49" s="29">
        <f>F50</f>
        <v>0</v>
      </c>
      <c r="G49" s="29"/>
    </row>
    <row r="50" spans="1:7" s="33" customFormat="1" ht="63" hidden="1" x14ac:dyDescent="0.25">
      <c r="A50" s="27" t="s">
        <v>21</v>
      </c>
      <c r="B50" s="28" t="s">
        <v>12</v>
      </c>
      <c r="C50" s="28" t="s">
        <v>48</v>
      </c>
      <c r="D50" s="28" t="s">
        <v>60</v>
      </c>
      <c r="E50" s="31" t="s">
        <v>22</v>
      </c>
      <c r="F50" s="29"/>
      <c r="G50" s="29"/>
    </row>
    <row r="51" spans="1:7" s="33" customFormat="1" ht="47.25" x14ac:dyDescent="0.25">
      <c r="A51" s="35" t="s">
        <v>41</v>
      </c>
      <c r="B51" s="28" t="s">
        <v>12</v>
      </c>
      <c r="C51" s="28" t="s">
        <v>48</v>
      </c>
      <c r="D51" s="28" t="s">
        <v>61</v>
      </c>
      <c r="E51" s="31"/>
      <c r="F51" s="29">
        <f>F52</f>
        <v>548151.18999999994</v>
      </c>
      <c r="G51" s="29"/>
    </row>
    <row r="52" spans="1:7" s="33" customFormat="1" ht="63" x14ac:dyDescent="0.25">
      <c r="A52" s="27" t="s">
        <v>21</v>
      </c>
      <c r="B52" s="28" t="s">
        <v>12</v>
      </c>
      <c r="C52" s="28" t="s">
        <v>48</v>
      </c>
      <c r="D52" s="28" t="s">
        <v>61</v>
      </c>
      <c r="E52" s="31" t="s">
        <v>22</v>
      </c>
      <c r="F52" s="29">
        <v>548151.18999999994</v>
      </c>
      <c r="G52" s="29"/>
    </row>
    <row r="53" spans="1:7" s="33" customFormat="1" ht="94.5" x14ac:dyDescent="0.25">
      <c r="A53" s="27" t="s">
        <v>62</v>
      </c>
      <c r="B53" s="28" t="s">
        <v>12</v>
      </c>
      <c r="C53" s="28" t="s">
        <v>48</v>
      </c>
      <c r="D53" s="28" t="s">
        <v>63</v>
      </c>
      <c r="E53" s="31"/>
      <c r="F53" s="29">
        <f>SUM(F54:F55)</f>
        <v>2435217.87</v>
      </c>
      <c r="G53" s="29"/>
    </row>
    <row r="54" spans="1:7" s="33" customFormat="1" ht="63" x14ac:dyDescent="0.25">
      <c r="A54" s="27" t="s">
        <v>21</v>
      </c>
      <c r="B54" s="28" t="s">
        <v>12</v>
      </c>
      <c r="C54" s="28" t="s">
        <v>48</v>
      </c>
      <c r="D54" s="28" t="s">
        <v>63</v>
      </c>
      <c r="E54" s="31" t="s">
        <v>22</v>
      </c>
      <c r="F54" s="29">
        <v>2417217.87</v>
      </c>
      <c r="G54" s="29"/>
    </row>
    <row r="55" spans="1:7" s="33" customFormat="1" x14ac:dyDescent="0.25">
      <c r="A55" s="27" t="s">
        <v>31</v>
      </c>
      <c r="B55" s="28" t="s">
        <v>12</v>
      </c>
      <c r="C55" s="28" t="s">
        <v>48</v>
      </c>
      <c r="D55" s="28" t="s">
        <v>63</v>
      </c>
      <c r="E55" s="31" t="s">
        <v>32</v>
      </c>
      <c r="F55" s="29">
        <v>18000</v>
      </c>
      <c r="G55" s="29"/>
    </row>
    <row r="56" spans="1:7" s="33" customFormat="1" ht="64.5" customHeight="1" x14ac:dyDescent="0.25">
      <c r="A56" s="32" t="s">
        <v>23</v>
      </c>
      <c r="B56" s="28" t="s">
        <v>12</v>
      </c>
      <c r="C56" s="28" t="s">
        <v>48</v>
      </c>
      <c r="D56" s="28" t="s">
        <v>64</v>
      </c>
      <c r="E56" s="31"/>
      <c r="F56" s="29">
        <f>F57</f>
        <v>704000</v>
      </c>
      <c r="G56" s="29"/>
    </row>
    <row r="57" spans="1:7" s="33" customFormat="1" ht="63" x14ac:dyDescent="0.25">
      <c r="A57" s="27" t="s">
        <v>21</v>
      </c>
      <c r="B57" s="28" t="s">
        <v>12</v>
      </c>
      <c r="C57" s="28" t="s">
        <v>48</v>
      </c>
      <c r="D57" s="28" t="s">
        <v>64</v>
      </c>
      <c r="E57" s="31" t="s">
        <v>22</v>
      </c>
      <c r="F57" s="29">
        <v>704000</v>
      </c>
      <c r="G57" s="29"/>
    </row>
    <row r="58" spans="1:7" s="33" customFormat="1" ht="112.5" customHeight="1" x14ac:dyDescent="0.25">
      <c r="A58" s="27" t="s">
        <v>65</v>
      </c>
      <c r="B58" s="28" t="s">
        <v>12</v>
      </c>
      <c r="C58" s="28" t="s">
        <v>48</v>
      </c>
      <c r="D58" s="28" t="s">
        <v>66</v>
      </c>
      <c r="E58" s="31"/>
      <c r="F58" s="29">
        <f>F59</f>
        <v>3000000</v>
      </c>
      <c r="G58" s="29"/>
    </row>
    <row r="59" spans="1:7" s="33" customFormat="1" ht="63" x14ac:dyDescent="0.25">
      <c r="A59" s="27" t="s">
        <v>21</v>
      </c>
      <c r="B59" s="28" t="s">
        <v>12</v>
      </c>
      <c r="C59" s="28" t="s">
        <v>48</v>
      </c>
      <c r="D59" s="28" t="s">
        <v>66</v>
      </c>
      <c r="E59" s="31" t="s">
        <v>22</v>
      </c>
      <c r="F59" s="29">
        <v>3000000</v>
      </c>
      <c r="G59" s="29"/>
    </row>
    <row r="60" spans="1:7" s="33" customFormat="1" x14ac:dyDescent="0.25">
      <c r="A60" s="36" t="s">
        <v>15</v>
      </c>
      <c r="B60" s="28" t="s">
        <v>12</v>
      </c>
      <c r="C60" s="28" t="s">
        <v>48</v>
      </c>
      <c r="D60" s="28" t="s">
        <v>16</v>
      </c>
      <c r="E60" s="31"/>
      <c r="F60" s="29">
        <f t="shared" ref="F60:G70" si="3">F61</f>
        <v>1184820</v>
      </c>
      <c r="G60" s="29"/>
    </row>
    <row r="61" spans="1:7" s="33" customFormat="1" x14ac:dyDescent="0.25">
      <c r="A61" s="36" t="s">
        <v>67</v>
      </c>
      <c r="B61" s="28" t="s">
        <v>12</v>
      </c>
      <c r="C61" s="28" t="s">
        <v>48</v>
      </c>
      <c r="D61" s="28" t="s">
        <v>68</v>
      </c>
      <c r="E61" s="31"/>
      <c r="F61" s="29">
        <f t="shared" si="3"/>
        <v>1184820</v>
      </c>
      <c r="G61" s="29"/>
    </row>
    <row r="62" spans="1:7" s="33" customFormat="1" ht="94.5" x14ac:dyDescent="0.25">
      <c r="A62" s="36" t="s">
        <v>69</v>
      </c>
      <c r="B62" s="28" t="s">
        <v>12</v>
      </c>
      <c r="C62" s="28" t="s">
        <v>48</v>
      </c>
      <c r="D62" s="28" t="s">
        <v>70</v>
      </c>
      <c r="E62" s="31"/>
      <c r="F62" s="29">
        <f t="shared" si="3"/>
        <v>1184820</v>
      </c>
      <c r="G62" s="29"/>
    </row>
    <row r="63" spans="1:7" s="33" customFormat="1" ht="63" x14ac:dyDescent="0.25">
      <c r="A63" s="36" t="s">
        <v>21</v>
      </c>
      <c r="B63" s="28" t="s">
        <v>12</v>
      </c>
      <c r="C63" s="28" t="s">
        <v>48</v>
      </c>
      <c r="D63" s="28" t="s">
        <v>70</v>
      </c>
      <c r="E63" s="31" t="s">
        <v>22</v>
      </c>
      <c r="F63" s="29">
        <v>1184820</v>
      </c>
      <c r="G63" s="29"/>
    </row>
    <row r="64" spans="1:7" s="33" customFormat="1" x14ac:dyDescent="0.25">
      <c r="A64" s="37" t="s">
        <v>71</v>
      </c>
      <c r="B64" s="24" t="s">
        <v>12</v>
      </c>
      <c r="C64" s="24" t="s">
        <v>72</v>
      </c>
      <c r="D64" s="28"/>
      <c r="E64" s="31"/>
      <c r="F64" s="26">
        <f t="shared" si="3"/>
        <v>1126.58</v>
      </c>
      <c r="G64" s="26">
        <f t="shared" si="3"/>
        <v>1126.58</v>
      </c>
    </row>
    <row r="65" spans="1:7" s="33" customFormat="1" ht="31.5" x14ac:dyDescent="0.25">
      <c r="A65" s="30" t="s">
        <v>49</v>
      </c>
      <c r="B65" s="28" t="s">
        <v>12</v>
      </c>
      <c r="C65" s="28" t="s">
        <v>72</v>
      </c>
      <c r="D65" s="28" t="s">
        <v>50</v>
      </c>
      <c r="E65" s="31"/>
      <c r="F65" s="29">
        <f t="shared" si="3"/>
        <v>1126.58</v>
      </c>
      <c r="G65" s="29">
        <f t="shared" si="3"/>
        <v>1126.58</v>
      </c>
    </row>
    <row r="66" spans="1:7" s="33" customFormat="1" ht="47.25" x14ac:dyDescent="0.25">
      <c r="A66" s="30" t="s">
        <v>51</v>
      </c>
      <c r="B66" s="28" t="s">
        <v>12</v>
      </c>
      <c r="C66" s="28" t="s">
        <v>72</v>
      </c>
      <c r="D66" s="28" t="s">
        <v>52</v>
      </c>
      <c r="E66" s="31"/>
      <c r="F66" s="29">
        <f t="shared" si="3"/>
        <v>1126.58</v>
      </c>
      <c r="G66" s="29">
        <f t="shared" si="3"/>
        <v>1126.58</v>
      </c>
    </row>
    <row r="67" spans="1:7" s="33" customFormat="1" ht="47.25" x14ac:dyDescent="0.25">
      <c r="A67" s="38" t="s">
        <v>73</v>
      </c>
      <c r="B67" s="28" t="s">
        <v>12</v>
      </c>
      <c r="C67" s="28" t="s">
        <v>72</v>
      </c>
      <c r="D67" s="28" t="s">
        <v>74</v>
      </c>
      <c r="E67" s="31"/>
      <c r="F67" s="29">
        <f t="shared" si="3"/>
        <v>1126.58</v>
      </c>
      <c r="G67" s="29">
        <f t="shared" si="3"/>
        <v>1126.58</v>
      </c>
    </row>
    <row r="68" spans="1:7" s="33" customFormat="1" ht="47.25" x14ac:dyDescent="0.25">
      <c r="A68" s="27" t="s">
        <v>75</v>
      </c>
      <c r="B68" s="28" t="s">
        <v>12</v>
      </c>
      <c r="C68" s="28" t="s">
        <v>72</v>
      </c>
      <c r="D68" s="28" t="s">
        <v>76</v>
      </c>
      <c r="E68" s="31"/>
      <c r="F68" s="29">
        <f t="shared" si="3"/>
        <v>1126.58</v>
      </c>
      <c r="G68" s="29">
        <f t="shared" si="3"/>
        <v>1126.58</v>
      </c>
    </row>
    <row r="69" spans="1:7" s="33" customFormat="1" ht="31.5" x14ac:dyDescent="0.25">
      <c r="A69" s="30" t="s">
        <v>37</v>
      </c>
      <c r="B69" s="28" t="s">
        <v>12</v>
      </c>
      <c r="C69" s="28" t="s">
        <v>72</v>
      </c>
      <c r="D69" s="28" t="s">
        <v>76</v>
      </c>
      <c r="E69" s="31" t="s">
        <v>38</v>
      </c>
      <c r="F69" s="29">
        <v>1126.58</v>
      </c>
      <c r="G69" s="29">
        <v>1126.58</v>
      </c>
    </row>
    <row r="70" spans="1:7" s="33" customFormat="1" ht="45" customHeight="1" x14ac:dyDescent="0.25">
      <c r="A70" s="39" t="s">
        <v>77</v>
      </c>
      <c r="B70" s="40" t="s">
        <v>12</v>
      </c>
      <c r="C70" s="40" t="s">
        <v>78</v>
      </c>
      <c r="D70" s="28"/>
      <c r="E70" s="31"/>
      <c r="F70" s="26">
        <f t="shared" si="3"/>
        <v>1841812.62</v>
      </c>
      <c r="G70" s="29"/>
    </row>
    <row r="71" spans="1:7" s="33" customFormat="1" ht="34.5" customHeight="1" x14ac:dyDescent="0.25">
      <c r="A71" s="34" t="s">
        <v>79</v>
      </c>
      <c r="B71" s="28" t="s">
        <v>12</v>
      </c>
      <c r="C71" s="28" t="s">
        <v>78</v>
      </c>
      <c r="D71" s="28" t="s">
        <v>80</v>
      </c>
      <c r="E71" s="31"/>
      <c r="F71" s="29">
        <f>F72+F74+F78+F80+F84</f>
        <v>1841812.62</v>
      </c>
      <c r="G71" s="29"/>
    </row>
    <row r="72" spans="1:7" s="33" customFormat="1" ht="29.25" customHeight="1" x14ac:dyDescent="0.25">
      <c r="A72" s="41" t="s">
        <v>81</v>
      </c>
      <c r="B72" s="28" t="s">
        <v>12</v>
      </c>
      <c r="C72" s="28" t="s">
        <v>78</v>
      </c>
      <c r="D72" s="28" t="s">
        <v>82</v>
      </c>
      <c r="E72" s="31"/>
      <c r="F72" s="29">
        <f>SUM(F73)</f>
        <v>1408800</v>
      </c>
      <c r="G72" s="29"/>
    </row>
    <row r="73" spans="1:7" s="33" customFormat="1" ht="69.75" customHeight="1" x14ac:dyDescent="0.25">
      <c r="A73" s="27" t="s">
        <v>21</v>
      </c>
      <c r="B73" s="28" t="s">
        <v>12</v>
      </c>
      <c r="C73" s="28" t="s">
        <v>78</v>
      </c>
      <c r="D73" s="28" t="s">
        <v>82</v>
      </c>
      <c r="E73" s="31" t="s">
        <v>22</v>
      </c>
      <c r="F73" s="29">
        <v>1408800</v>
      </c>
      <c r="G73" s="29"/>
    </row>
    <row r="74" spans="1:7" s="33" customFormat="1" ht="38.25" customHeight="1" x14ac:dyDescent="0.25">
      <c r="A74" s="34" t="s">
        <v>83</v>
      </c>
      <c r="B74" s="28" t="s">
        <v>12</v>
      </c>
      <c r="C74" s="28" t="s">
        <v>78</v>
      </c>
      <c r="D74" s="28" t="s">
        <v>84</v>
      </c>
      <c r="E74" s="31"/>
      <c r="F74" s="29">
        <f>F76+F75+F77</f>
        <v>144000</v>
      </c>
      <c r="G74" s="29"/>
    </row>
    <row r="75" spans="1:7" s="33" customFormat="1" ht="63.75" hidden="1" customHeight="1" x14ac:dyDescent="0.25">
      <c r="A75" s="27" t="s">
        <v>21</v>
      </c>
      <c r="B75" s="28" t="s">
        <v>12</v>
      </c>
      <c r="C75" s="28" t="s">
        <v>78</v>
      </c>
      <c r="D75" s="28" t="s">
        <v>84</v>
      </c>
      <c r="E75" s="31" t="s">
        <v>22</v>
      </c>
      <c r="F75" s="29"/>
      <c r="G75" s="29"/>
    </row>
    <row r="76" spans="1:7" s="33" customFormat="1" ht="34.5" customHeight="1" x14ac:dyDescent="0.25">
      <c r="A76" s="30" t="s">
        <v>37</v>
      </c>
      <c r="B76" s="28" t="s">
        <v>12</v>
      </c>
      <c r="C76" s="28" t="s">
        <v>78</v>
      </c>
      <c r="D76" s="28" t="s">
        <v>84</v>
      </c>
      <c r="E76" s="31" t="s">
        <v>38</v>
      </c>
      <c r="F76" s="29">
        <v>143996.70000000001</v>
      </c>
      <c r="G76" s="29"/>
    </row>
    <row r="77" spans="1:7" s="33" customFormat="1" ht="34.5" customHeight="1" x14ac:dyDescent="0.25">
      <c r="A77" s="35" t="s">
        <v>39</v>
      </c>
      <c r="B77" s="28" t="s">
        <v>12</v>
      </c>
      <c r="C77" s="28" t="s">
        <v>78</v>
      </c>
      <c r="D77" s="28" t="s">
        <v>84</v>
      </c>
      <c r="E77" s="31" t="s">
        <v>40</v>
      </c>
      <c r="F77" s="29">
        <v>3.3</v>
      </c>
      <c r="G77" s="29"/>
    </row>
    <row r="78" spans="1:7" s="33" customFormat="1" ht="105" customHeight="1" x14ac:dyDescent="0.25">
      <c r="A78" s="32" t="s">
        <v>85</v>
      </c>
      <c r="B78" s="28" t="s">
        <v>12</v>
      </c>
      <c r="C78" s="28" t="s">
        <v>78</v>
      </c>
      <c r="D78" s="28" t="s">
        <v>86</v>
      </c>
      <c r="E78" s="31"/>
      <c r="F78" s="29">
        <f>F79</f>
        <v>169012.62</v>
      </c>
      <c r="G78" s="29"/>
    </row>
    <row r="79" spans="1:7" s="33" customFormat="1" ht="69" customHeight="1" x14ac:dyDescent="0.25">
      <c r="A79" s="27" t="s">
        <v>21</v>
      </c>
      <c r="B79" s="28" t="s">
        <v>12</v>
      </c>
      <c r="C79" s="28" t="s">
        <v>78</v>
      </c>
      <c r="D79" s="28" t="s">
        <v>86</v>
      </c>
      <c r="E79" s="31" t="s">
        <v>22</v>
      </c>
      <c r="F79" s="29">
        <v>169012.62</v>
      </c>
      <c r="G79" s="29"/>
    </row>
    <row r="80" spans="1:7" s="33" customFormat="1" ht="54.75" customHeight="1" x14ac:dyDescent="0.25">
      <c r="A80" s="42" t="s">
        <v>87</v>
      </c>
      <c r="B80" s="43" t="s">
        <v>12</v>
      </c>
      <c r="C80" s="43" t="s">
        <v>78</v>
      </c>
      <c r="D80" s="28" t="s">
        <v>88</v>
      </c>
      <c r="E80" s="31"/>
      <c r="F80" s="29">
        <f>F81</f>
        <v>60000</v>
      </c>
      <c r="G80" s="29"/>
    </row>
    <row r="81" spans="1:7" s="33" customFormat="1" ht="48" customHeight="1" x14ac:dyDescent="0.25">
      <c r="A81" s="42" t="s">
        <v>89</v>
      </c>
      <c r="B81" s="43" t="s">
        <v>12</v>
      </c>
      <c r="C81" s="43" t="s">
        <v>78</v>
      </c>
      <c r="D81" s="28" t="s">
        <v>90</v>
      </c>
      <c r="E81" s="31"/>
      <c r="F81" s="29">
        <f>SUM(F82:F83)</f>
        <v>60000</v>
      </c>
      <c r="G81" s="29"/>
    </row>
    <row r="82" spans="1:7" s="33" customFormat="1" ht="60" customHeight="1" x14ac:dyDescent="0.25">
      <c r="A82" s="27" t="s">
        <v>21</v>
      </c>
      <c r="B82" s="43" t="s">
        <v>12</v>
      </c>
      <c r="C82" s="43" t="s">
        <v>78</v>
      </c>
      <c r="D82" s="28" t="s">
        <v>90</v>
      </c>
      <c r="E82" s="31" t="s">
        <v>22</v>
      </c>
      <c r="F82" s="29">
        <v>60000</v>
      </c>
      <c r="G82" s="29"/>
    </row>
    <row r="83" spans="1:7" s="33" customFormat="1" ht="42" hidden="1" customHeight="1" x14ac:dyDescent="0.25">
      <c r="A83" s="42" t="s">
        <v>37</v>
      </c>
      <c r="B83" s="43" t="s">
        <v>12</v>
      </c>
      <c r="C83" s="43" t="s">
        <v>78</v>
      </c>
      <c r="D83" s="28" t="s">
        <v>90</v>
      </c>
      <c r="E83" s="31" t="s">
        <v>38</v>
      </c>
      <c r="F83" s="29">
        <v>0</v>
      </c>
      <c r="G83" s="29"/>
    </row>
    <row r="84" spans="1:7" s="33" customFormat="1" ht="48" customHeight="1" x14ac:dyDescent="0.25">
      <c r="A84" s="42" t="s">
        <v>91</v>
      </c>
      <c r="B84" s="43" t="s">
        <v>12</v>
      </c>
      <c r="C84" s="43" t="s">
        <v>78</v>
      </c>
      <c r="D84" s="28" t="s">
        <v>92</v>
      </c>
      <c r="E84" s="31"/>
      <c r="F84" s="29">
        <f>F85</f>
        <v>60000</v>
      </c>
      <c r="G84" s="29"/>
    </row>
    <row r="85" spans="1:7" s="33" customFormat="1" ht="42.75" customHeight="1" x14ac:dyDescent="0.25">
      <c r="A85" s="42" t="s">
        <v>89</v>
      </c>
      <c r="B85" s="43" t="s">
        <v>12</v>
      </c>
      <c r="C85" s="43" t="s">
        <v>78</v>
      </c>
      <c r="D85" s="28" t="s">
        <v>93</v>
      </c>
      <c r="E85" s="31"/>
      <c r="F85" s="29">
        <f>SUM(F86:F87)</f>
        <v>60000</v>
      </c>
      <c r="G85" s="29"/>
    </row>
    <row r="86" spans="1:7" s="33" customFormat="1" ht="63" x14ac:dyDescent="0.25">
      <c r="A86" s="27" t="s">
        <v>21</v>
      </c>
      <c r="B86" s="43" t="s">
        <v>12</v>
      </c>
      <c r="C86" s="43" t="s">
        <v>78</v>
      </c>
      <c r="D86" s="28" t="s">
        <v>93</v>
      </c>
      <c r="E86" s="31" t="s">
        <v>22</v>
      </c>
      <c r="F86" s="29">
        <v>60000</v>
      </c>
      <c r="G86" s="29"/>
    </row>
    <row r="87" spans="1:7" s="33" customFormat="1" ht="38.25" hidden="1" customHeight="1" x14ac:dyDescent="0.25">
      <c r="A87" s="42" t="s">
        <v>37</v>
      </c>
      <c r="B87" s="43" t="s">
        <v>12</v>
      </c>
      <c r="C87" s="43" t="s">
        <v>78</v>
      </c>
      <c r="D87" s="28" t="s">
        <v>93</v>
      </c>
      <c r="E87" s="31" t="s">
        <v>38</v>
      </c>
      <c r="F87" s="29">
        <v>0</v>
      </c>
      <c r="G87" s="29"/>
    </row>
    <row r="88" spans="1:7" x14ac:dyDescent="0.25">
      <c r="A88" s="18" t="s">
        <v>94</v>
      </c>
      <c r="B88" s="19" t="s">
        <v>12</v>
      </c>
      <c r="C88" s="19" t="s">
        <v>95</v>
      </c>
      <c r="D88" s="19"/>
      <c r="E88" s="20"/>
      <c r="F88" s="26">
        <f t="shared" ref="F88:F91" si="4">F89</f>
        <v>187518</v>
      </c>
      <c r="G88" s="26">
        <f>G89</f>
        <v>0</v>
      </c>
    </row>
    <row r="89" spans="1:7" ht="19.5" customHeight="1" x14ac:dyDescent="0.25">
      <c r="A89" s="27" t="s">
        <v>15</v>
      </c>
      <c r="B89" s="44" t="s">
        <v>12</v>
      </c>
      <c r="C89" s="44" t="s">
        <v>95</v>
      </c>
      <c r="D89" s="28" t="s">
        <v>16</v>
      </c>
      <c r="E89" s="20"/>
      <c r="F89" s="29">
        <f t="shared" si="4"/>
        <v>187518</v>
      </c>
      <c r="G89" s="29"/>
    </row>
    <row r="90" spans="1:7" x14ac:dyDescent="0.25">
      <c r="A90" s="35" t="s">
        <v>67</v>
      </c>
      <c r="B90" s="44" t="s">
        <v>12</v>
      </c>
      <c r="C90" s="44" t="s">
        <v>95</v>
      </c>
      <c r="D90" s="28" t="s">
        <v>68</v>
      </c>
      <c r="E90" s="20"/>
      <c r="F90" s="29">
        <f t="shared" si="4"/>
        <v>187518</v>
      </c>
      <c r="G90" s="29"/>
    </row>
    <row r="91" spans="1:7" x14ac:dyDescent="0.25">
      <c r="A91" s="35" t="s">
        <v>96</v>
      </c>
      <c r="B91" s="44" t="s">
        <v>12</v>
      </c>
      <c r="C91" s="44" t="s">
        <v>95</v>
      </c>
      <c r="D91" s="44" t="s">
        <v>97</v>
      </c>
      <c r="E91" s="20"/>
      <c r="F91" s="29">
        <f t="shared" si="4"/>
        <v>187518</v>
      </c>
      <c r="G91" s="29"/>
    </row>
    <row r="92" spans="1:7" x14ac:dyDescent="0.25">
      <c r="A92" s="35" t="s">
        <v>39</v>
      </c>
      <c r="B92" s="44" t="s">
        <v>12</v>
      </c>
      <c r="C92" s="44" t="s">
        <v>95</v>
      </c>
      <c r="D92" s="44" t="s">
        <v>97</v>
      </c>
      <c r="E92" s="45" t="s">
        <v>40</v>
      </c>
      <c r="F92" s="29">
        <v>187518</v>
      </c>
      <c r="G92" s="29"/>
    </row>
    <row r="93" spans="1:7" s="17" customFormat="1" x14ac:dyDescent="0.25">
      <c r="A93" s="18" t="s">
        <v>98</v>
      </c>
      <c r="B93" s="19" t="s">
        <v>12</v>
      </c>
      <c r="C93" s="19" t="s">
        <v>99</v>
      </c>
      <c r="D93" s="19"/>
      <c r="E93" s="20"/>
      <c r="F93" s="21">
        <f>F94+F143</f>
        <v>58798891.890000001</v>
      </c>
      <c r="G93" s="21">
        <f>G94+G143</f>
        <v>0</v>
      </c>
    </row>
    <row r="94" spans="1:7" s="17" customFormat="1" ht="31.5" x14ac:dyDescent="0.25">
      <c r="A94" s="35" t="s">
        <v>49</v>
      </c>
      <c r="B94" s="46" t="s">
        <v>12</v>
      </c>
      <c r="C94" s="46" t="s">
        <v>99</v>
      </c>
      <c r="D94" s="46">
        <v>7500000000</v>
      </c>
      <c r="E94" s="47"/>
      <c r="F94" s="48">
        <f>F95+F108+F113</f>
        <v>58116211.890000001</v>
      </c>
      <c r="G94" s="48">
        <f>G95+G108+G113</f>
        <v>0</v>
      </c>
    </row>
    <row r="95" spans="1:7" s="17" customFormat="1" ht="57.75" customHeight="1" x14ac:dyDescent="0.25">
      <c r="A95" s="34" t="s">
        <v>100</v>
      </c>
      <c r="B95" s="46" t="s">
        <v>12</v>
      </c>
      <c r="C95" s="46" t="s">
        <v>99</v>
      </c>
      <c r="D95" s="46">
        <v>7520000000</v>
      </c>
      <c r="E95" s="47"/>
      <c r="F95" s="48">
        <f>F96+F99+F102+F105</f>
        <v>240000</v>
      </c>
      <c r="G95" s="48"/>
    </row>
    <row r="96" spans="1:7" s="17" customFormat="1" ht="30.75" customHeight="1" x14ac:dyDescent="0.25">
      <c r="A96" s="38" t="s">
        <v>101</v>
      </c>
      <c r="B96" s="46" t="s">
        <v>12</v>
      </c>
      <c r="C96" s="46" t="s">
        <v>99</v>
      </c>
      <c r="D96" s="46">
        <v>7520100000</v>
      </c>
      <c r="E96" s="47"/>
      <c r="F96" s="48">
        <f t="shared" ref="F96:F97" si="5">F97</f>
        <v>150000</v>
      </c>
      <c r="G96" s="48"/>
    </row>
    <row r="97" spans="1:7" s="17" customFormat="1" ht="18.75" customHeight="1" x14ac:dyDescent="0.25">
      <c r="A97" s="30" t="s">
        <v>102</v>
      </c>
      <c r="B97" s="46" t="s">
        <v>12</v>
      </c>
      <c r="C97" s="46" t="s">
        <v>99</v>
      </c>
      <c r="D97" s="46">
        <v>7520129990</v>
      </c>
      <c r="E97" s="47"/>
      <c r="F97" s="48">
        <f t="shared" si="5"/>
        <v>150000</v>
      </c>
      <c r="G97" s="48"/>
    </row>
    <row r="98" spans="1:7" s="17" customFormat="1" ht="31.5" x14ac:dyDescent="0.25">
      <c r="A98" s="27" t="s">
        <v>37</v>
      </c>
      <c r="B98" s="46" t="s">
        <v>12</v>
      </c>
      <c r="C98" s="46" t="s">
        <v>99</v>
      </c>
      <c r="D98" s="46">
        <v>7520129990</v>
      </c>
      <c r="E98" s="47">
        <v>200</v>
      </c>
      <c r="F98" s="48">
        <v>150000</v>
      </c>
      <c r="G98" s="48"/>
    </row>
    <row r="99" spans="1:7" s="17" customFormat="1" ht="31.5" x14ac:dyDescent="0.25">
      <c r="A99" s="38" t="s">
        <v>103</v>
      </c>
      <c r="B99" s="46" t="s">
        <v>12</v>
      </c>
      <c r="C99" s="46" t="s">
        <v>99</v>
      </c>
      <c r="D99" s="46">
        <v>7520200000</v>
      </c>
      <c r="E99" s="47"/>
      <c r="F99" s="48">
        <f t="shared" ref="F99:F109" si="6">F100</f>
        <v>90000</v>
      </c>
      <c r="G99" s="48"/>
    </row>
    <row r="100" spans="1:7" s="17" customFormat="1" ht="25.5" customHeight="1" x14ac:dyDescent="0.25">
      <c r="A100" s="30" t="s">
        <v>102</v>
      </c>
      <c r="B100" s="46" t="s">
        <v>12</v>
      </c>
      <c r="C100" s="46" t="s">
        <v>99</v>
      </c>
      <c r="D100" s="46">
        <v>7520229990</v>
      </c>
      <c r="E100" s="47"/>
      <c r="F100" s="48">
        <f t="shared" si="6"/>
        <v>90000</v>
      </c>
      <c r="G100" s="48"/>
    </row>
    <row r="101" spans="1:7" s="17" customFormat="1" ht="31.5" x14ac:dyDescent="0.25">
      <c r="A101" s="27" t="s">
        <v>37</v>
      </c>
      <c r="B101" s="46" t="s">
        <v>12</v>
      </c>
      <c r="C101" s="46" t="s">
        <v>99</v>
      </c>
      <c r="D101" s="46">
        <v>7520229990</v>
      </c>
      <c r="E101" s="47">
        <v>200</v>
      </c>
      <c r="F101" s="48">
        <v>90000</v>
      </c>
      <c r="G101" s="48"/>
    </row>
    <row r="102" spans="1:7" s="17" customFormat="1" ht="31.5" hidden="1" x14ac:dyDescent="0.25">
      <c r="A102" s="38" t="s">
        <v>104</v>
      </c>
      <c r="B102" s="46" t="s">
        <v>12</v>
      </c>
      <c r="C102" s="46" t="s">
        <v>99</v>
      </c>
      <c r="D102" s="46">
        <v>7520300000</v>
      </c>
      <c r="E102" s="47"/>
      <c r="F102" s="48">
        <f t="shared" si="6"/>
        <v>0</v>
      </c>
      <c r="G102" s="48"/>
    </row>
    <row r="103" spans="1:7" s="17" customFormat="1" hidden="1" x14ac:dyDescent="0.25">
      <c r="A103" s="30" t="s">
        <v>102</v>
      </c>
      <c r="B103" s="46" t="s">
        <v>12</v>
      </c>
      <c r="C103" s="46" t="s">
        <v>99</v>
      </c>
      <c r="D103" s="46">
        <v>7520329990</v>
      </c>
      <c r="E103" s="47"/>
      <c r="F103" s="48">
        <f t="shared" si="6"/>
        <v>0</v>
      </c>
      <c r="G103" s="48"/>
    </row>
    <row r="104" spans="1:7" s="17" customFormat="1" ht="31.5" hidden="1" x14ac:dyDescent="0.25">
      <c r="A104" s="27" t="s">
        <v>37</v>
      </c>
      <c r="B104" s="46" t="s">
        <v>12</v>
      </c>
      <c r="C104" s="46" t="s">
        <v>99</v>
      </c>
      <c r="D104" s="46">
        <v>7520329990</v>
      </c>
      <c r="E104" s="47">
        <v>200</v>
      </c>
      <c r="F104" s="48"/>
      <c r="G104" s="48"/>
    </row>
    <row r="105" spans="1:7" s="17" customFormat="1" ht="31.5" hidden="1" x14ac:dyDescent="0.25">
      <c r="A105" s="38" t="s">
        <v>105</v>
      </c>
      <c r="B105" s="46" t="s">
        <v>12</v>
      </c>
      <c r="C105" s="46" t="s">
        <v>99</v>
      </c>
      <c r="D105" s="46">
        <v>7520400000</v>
      </c>
      <c r="E105" s="47"/>
      <c r="F105" s="48">
        <f t="shared" si="6"/>
        <v>0</v>
      </c>
      <c r="G105" s="48"/>
    </row>
    <row r="106" spans="1:7" s="17" customFormat="1" hidden="1" x14ac:dyDescent="0.25">
      <c r="A106" s="30" t="s">
        <v>102</v>
      </c>
      <c r="B106" s="46" t="s">
        <v>12</v>
      </c>
      <c r="C106" s="46" t="s">
        <v>99</v>
      </c>
      <c r="D106" s="46">
        <v>7520429990</v>
      </c>
      <c r="E106" s="47"/>
      <c r="F106" s="48">
        <f t="shared" si="6"/>
        <v>0</v>
      </c>
      <c r="G106" s="48"/>
    </row>
    <row r="107" spans="1:7" s="17" customFormat="1" ht="31.5" hidden="1" x14ac:dyDescent="0.25">
      <c r="A107" s="27" t="s">
        <v>37</v>
      </c>
      <c r="B107" s="46" t="s">
        <v>12</v>
      </c>
      <c r="C107" s="46" t="s">
        <v>99</v>
      </c>
      <c r="D107" s="46">
        <v>7520429990</v>
      </c>
      <c r="E107" s="47">
        <v>200</v>
      </c>
      <c r="F107" s="48">
        <v>0</v>
      </c>
      <c r="G107" s="48"/>
    </row>
    <row r="108" spans="1:7" s="17" customFormat="1" ht="47.25" x14ac:dyDescent="0.25">
      <c r="A108" s="27" t="s">
        <v>106</v>
      </c>
      <c r="B108" s="46" t="s">
        <v>12</v>
      </c>
      <c r="C108" s="46" t="s">
        <v>99</v>
      </c>
      <c r="D108" s="46">
        <v>7540000000</v>
      </c>
      <c r="E108" s="47"/>
      <c r="F108" s="48">
        <f t="shared" si="6"/>
        <v>160000</v>
      </c>
      <c r="G108" s="48"/>
    </row>
    <row r="109" spans="1:7" s="17" customFormat="1" ht="63" x14ac:dyDescent="0.25">
      <c r="A109" s="38" t="s">
        <v>107</v>
      </c>
      <c r="B109" s="46" t="s">
        <v>12</v>
      </c>
      <c r="C109" s="46" t="s">
        <v>99</v>
      </c>
      <c r="D109" s="46">
        <v>7540100000</v>
      </c>
      <c r="E109" s="47"/>
      <c r="F109" s="48">
        <f t="shared" si="6"/>
        <v>160000</v>
      </c>
      <c r="G109" s="48"/>
    </row>
    <row r="110" spans="1:7" s="17" customFormat="1" ht="20.25" customHeight="1" x14ac:dyDescent="0.25">
      <c r="A110" s="30" t="s">
        <v>102</v>
      </c>
      <c r="B110" s="46" t="s">
        <v>12</v>
      </c>
      <c r="C110" s="46" t="s">
        <v>99</v>
      </c>
      <c r="D110" s="46">
        <v>7540129990</v>
      </c>
      <c r="E110" s="47"/>
      <c r="F110" s="48">
        <f>F112+F111</f>
        <v>160000</v>
      </c>
      <c r="G110" s="48"/>
    </row>
    <row r="111" spans="1:7" s="17" customFormat="1" ht="72" hidden="1" customHeight="1" x14ac:dyDescent="0.25">
      <c r="A111" s="27" t="s">
        <v>21</v>
      </c>
      <c r="B111" s="46" t="s">
        <v>12</v>
      </c>
      <c r="C111" s="46" t="s">
        <v>99</v>
      </c>
      <c r="D111" s="46">
        <v>7540129990</v>
      </c>
      <c r="E111" s="47">
        <v>100</v>
      </c>
      <c r="F111" s="48"/>
      <c r="G111" s="48"/>
    </row>
    <row r="112" spans="1:7" s="17" customFormat="1" ht="34.5" customHeight="1" x14ac:dyDescent="0.25">
      <c r="A112" s="27" t="s">
        <v>37</v>
      </c>
      <c r="B112" s="46" t="s">
        <v>12</v>
      </c>
      <c r="C112" s="46" t="s">
        <v>99</v>
      </c>
      <c r="D112" s="46">
        <v>7540129990</v>
      </c>
      <c r="E112" s="47">
        <v>200</v>
      </c>
      <c r="F112" s="48">
        <v>160000</v>
      </c>
      <c r="G112" s="48"/>
    </row>
    <row r="113" spans="1:7" s="17" customFormat="1" ht="46.5" customHeight="1" x14ac:dyDescent="0.25">
      <c r="A113" s="27" t="s">
        <v>51</v>
      </c>
      <c r="B113" s="46" t="s">
        <v>12</v>
      </c>
      <c r="C113" s="46" t="s">
        <v>99</v>
      </c>
      <c r="D113" s="46">
        <v>7570000000</v>
      </c>
      <c r="E113" s="47"/>
      <c r="F113" s="48">
        <f>F114+F123+F126</f>
        <v>57716211.890000001</v>
      </c>
      <c r="G113" s="48">
        <f>G114+G123+G126</f>
        <v>0</v>
      </c>
    </row>
    <row r="114" spans="1:7" s="17" customFormat="1" ht="66.75" customHeight="1" x14ac:dyDescent="0.25">
      <c r="A114" s="30" t="s">
        <v>108</v>
      </c>
      <c r="B114" s="46" t="s">
        <v>12</v>
      </c>
      <c r="C114" s="46" t="s">
        <v>99</v>
      </c>
      <c r="D114" s="46">
        <v>7570100000</v>
      </c>
      <c r="E114" s="47"/>
      <c r="F114" s="48">
        <f>F115+F117+F119+F121</f>
        <v>28673493.59</v>
      </c>
      <c r="G114" s="48"/>
    </row>
    <row r="115" spans="1:7" s="17" customFormat="1" ht="61.5" customHeight="1" x14ac:dyDescent="0.25">
      <c r="A115" s="34" t="s">
        <v>109</v>
      </c>
      <c r="B115" s="46" t="s">
        <v>12</v>
      </c>
      <c r="C115" s="46" t="s">
        <v>99</v>
      </c>
      <c r="D115" s="46">
        <v>7570100050</v>
      </c>
      <c r="E115" s="47"/>
      <c r="F115" s="48">
        <f>F116</f>
        <v>27112103</v>
      </c>
      <c r="G115" s="48"/>
    </row>
    <row r="116" spans="1:7" s="17" customFormat="1" ht="39" customHeight="1" x14ac:dyDescent="0.25">
      <c r="A116" s="27" t="s">
        <v>110</v>
      </c>
      <c r="B116" s="46" t="s">
        <v>12</v>
      </c>
      <c r="C116" s="46" t="s">
        <v>99</v>
      </c>
      <c r="D116" s="46">
        <v>7570100050</v>
      </c>
      <c r="E116" s="47">
        <v>600</v>
      </c>
      <c r="F116" s="48">
        <v>27112103</v>
      </c>
      <c r="G116" s="48"/>
    </row>
    <row r="117" spans="1:7" s="17" customFormat="1" ht="60" customHeight="1" x14ac:dyDescent="0.25">
      <c r="A117" s="32" t="s">
        <v>23</v>
      </c>
      <c r="B117" s="46" t="s">
        <v>12</v>
      </c>
      <c r="C117" s="46" t="s">
        <v>99</v>
      </c>
      <c r="D117" s="46">
        <v>7570113060</v>
      </c>
      <c r="E117" s="47"/>
      <c r="F117" s="48">
        <f>F118</f>
        <v>834347.59</v>
      </c>
      <c r="G117" s="48"/>
    </row>
    <row r="118" spans="1:7" s="17" customFormat="1" ht="41.25" customHeight="1" x14ac:dyDescent="0.25">
      <c r="A118" s="27" t="s">
        <v>110</v>
      </c>
      <c r="B118" s="46" t="s">
        <v>12</v>
      </c>
      <c r="C118" s="46" t="s">
        <v>99</v>
      </c>
      <c r="D118" s="46">
        <v>7570113060</v>
      </c>
      <c r="E118" s="47">
        <v>600</v>
      </c>
      <c r="F118" s="48">
        <v>834347.59</v>
      </c>
      <c r="G118" s="48"/>
    </row>
    <row r="119" spans="1:7" s="17" customFormat="1" ht="63" x14ac:dyDescent="0.25">
      <c r="A119" s="35" t="s">
        <v>111</v>
      </c>
      <c r="B119" s="46" t="s">
        <v>12</v>
      </c>
      <c r="C119" s="46" t="s">
        <v>99</v>
      </c>
      <c r="D119" s="46">
        <v>7570171100</v>
      </c>
      <c r="E119" s="45"/>
      <c r="F119" s="48">
        <f>F120</f>
        <v>690691</v>
      </c>
      <c r="G119" s="48"/>
    </row>
    <row r="120" spans="1:7" s="17" customFormat="1" ht="31.5" x14ac:dyDescent="0.25">
      <c r="A120" s="27" t="s">
        <v>110</v>
      </c>
      <c r="B120" s="46" t="s">
        <v>12</v>
      </c>
      <c r="C120" s="46" t="s">
        <v>99</v>
      </c>
      <c r="D120" s="46">
        <v>7570171100</v>
      </c>
      <c r="E120" s="45" t="s">
        <v>112</v>
      </c>
      <c r="F120" s="48">
        <v>690691</v>
      </c>
      <c r="G120" s="48"/>
    </row>
    <row r="121" spans="1:7" s="17" customFormat="1" ht="47.25" x14ac:dyDescent="0.25">
      <c r="A121" s="27" t="s">
        <v>113</v>
      </c>
      <c r="B121" s="46" t="s">
        <v>12</v>
      </c>
      <c r="C121" s="46" t="s">
        <v>99</v>
      </c>
      <c r="D121" s="46" t="s">
        <v>114</v>
      </c>
      <c r="E121" s="45"/>
      <c r="F121" s="48">
        <f>F122</f>
        <v>36352</v>
      </c>
      <c r="G121" s="48"/>
    </row>
    <row r="122" spans="1:7" s="17" customFormat="1" ht="31.5" x14ac:dyDescent="0.25">
      <c r="A122" s="27" t="s">
        <v>110</v>
      </c>
      <c r="B122" s="46" t="s">
        <v>12</v>
      </c>
      <c r="C122" s="46" t="s">
        <v>99</v>
      </c>
      <c r="D122" s="46" t="s">
        <v>114</v>
      </c>
      <c r="E122" s="45" t="s">
        <v>112</v>
      </c>
      <c r="F122" s="48">
        <v>36352</v>
      </c>
      <c r="G122" s="48"/>
    </row>
    <row r="123" spans="1:7" s="17" customFormat="1" ht="45.75" customHeight="1" x14ac:dyDescent="0.25">
      <c r="A123" s="38" t="s">
        <v>73</v>
      </c>
      <c r="B123" s="46" t="s">
        <v>12</v>
      </c>
      <c r="C123" s="46" t="s">
        <v>99</v>
      </c>
      <c r="D123" s="28" t="s">
        <v>74</v>
      </c>
      <c r="E123" s="47"/>
      <c r="F123" s="48">
        <f t="shared" ref="F123:F124" si="7">F124</f>
        <v>6000</v>
      </c>
      <c r="G123" s="48">
        <f t="shared" ref="G123:G124" si="8">G124</f>
        <v>0</v>
      </c>
    </row>
    <row r="124" spans="1:7" s="17" customFormat="1" ht="110.25" x14ac:dyDescent="0.25">
      <c r="A124" s="27" t="s">
        <v>115</v>
      </c>
      <c r="B124" s="46" t="s">
        <v>12</v>
      </c>
      <c r="C124" s="46" t="s">
        <v>99</v>
      </c>
      <c r="D124" s="46">
        <v>7570375540</v>
      </c>
      <c r="E124" s="47" t="s">
        <v>116</v>
      </c>
      <c r="F124" s="48">
        <f t="shared" si="7"/>
        <v>6000</v>
      </c>
      <c r="G124" s="48">
        <f t="shared" si="8"/>
        <v>0</v>
      </c>
    </row>
    <row r="125" spans="1:7" s="17" customFormat="1" ht="35.25" customHeight="1" x14ac:dyDescent="0.25">
      <c r="A125" s="27" t="s">
        <v>37</v>
      </c>
      <c r="B125" s="46" t="s">
        <v>12</v>
      </c>
      <c r="C125" s="46" t="s">
        <v>99</v>
      </c>
      <c r="D125" s="46">
        <v>7570375540</v>
      </c>
      <c r="E125" s="47">
        <v>200</v>
      </c>
      <c r="F125" s="48">
        <v>6000</v>
      </c>
      <c r="G125" s="48"/>
    </row>
    <row r="126" spans="1:7" s="17" customFormat="1" ht="37.5" customHeight="1" x14ac:dyDescent="0.25">
      <c r="A126" s="30" t="s">
        <v>117</v>
      </c>
      <c r="B126" s="46" t="s">
        <v>12</v>
      </c>
      <c r="C126" s="46" t="s">
        <v>99</v>
      </c>
      <c r="D126" s="46">
        <v>7570400000</v>
      </c>
      <c r="E126" s="47"/>
      <c r="F126" s="48">
        <f>F127+F131+F133+F139+F141+F129+F137</f>
        <v>29036718.300000001</v>
      </c>
      <c r="G126" s="48"/>
    </row>
    <row r="127" spans="1:7" s="17" customFormat="1" ht="63" x14ac:dyDescent="0.25">
      <c r="A127" s="34" t="s">
        <v>109</v>
      </c>
      <c r="B127" s="46" t="s">
        <v>12</v>
      </c>
      <c r="C127" s="46" t="s">
        <v>99</v>
      </c>
      <c r="D127" s="44" t="s">
        <v>118</v>
      </c>
      <c r="E127" s="47"/>
      <c r="F127" s="48">
        <f>F128</f>
        <v>13249120</v>
      </c>
      <c r="G127" s="48"/>
    </row>
    <row r="128" spans="1:7" s="17" customFormat="1" ht="39.75" customHeight="1" x14ac:dyDescent="0.25">
      <c r="A128" s="27" t="s">
        <v>110</v>
      </c>
      <c r="B128" s="46" t="s">
        <v>12</v>
      </c>
      <c r="C128" s="46" t="s">
        <v>99</v>
      </c>
      <c r="D128" s="44" t="s">
        <v>118</v>
      </c>
      <c r="E128" s="47">
        <v>600</v>
      </c>
      <c r="F128" s="48">
        <v>13249120</v>
      </c>
      <c r="G128" s="48"/>
    </row>
    <row r="129" spans="1:7" s="17" customFormat="1" ht="39.75" customHeight="1" x14ac:dyDescent="0.25">
      <c r="A129" s="27" t="s">
        <v>119</v>
      </c>
      <c r="B129" s="46" t="s">
        <v>12</v>
      </c>
      <c r="C129" s="46" t="s">
        <v>99</v>
      </c>
      <c r="D129" s="44" t="s">
        <v>120</v>
      </c>
      <c r="E129" s="47"/>
      <c r="F129" s="48">
        <f>F130</f>
        <v>7600000</v>
      </c>
      <c r="G129" s="48"/>
    </row>
    <row r="130" spans="1:7" s="17" customFormat="1" ht="39.75" customHeight="1" x14ac:dyDescent="0.25">
      <c r="A130" s="27" t="s">
        <v>110</v>
      </c>
      <c r="B130" s="46" t="s">
        <v>12</v>
      </c>
      <c r="C130" s="46" t="s">
        <v>99</v>
      </c>
      <c r="D130" s="44" t="s">
        <v>120</v>
      </c>
      <c r="E130" s="47">
        <v>600</v>
      </c>
      <c r="F130" s="48">
        <v>7600000</v>
      </c>
      <c r="G130" s="48"/>
    </row>
    <row r="131" spans="1:7" s="17" customFormat="1" ht="60" customHeight="1" x14ac:dyDescent="0.25">
      <c r="A131" s="32" t="s">
        <v>23</v>
      </c>
      <c r="B131" s="46" t="s">
        <v>12</v>
      </c>
      <c r="C131" s="46" t="s">
        <v>99</v>
      </c>
      <c r="D131" s="44" t="s">
        <v>121</v>
      </c>
      <c r="E131" s="47"/>
      <c r="F131" s="48">
        <f>F132</f>
        <v>102318.3</v>
      </c>
      <c r="G131" s="48"/>
    </row>
    <row r="132" spans="1:7" s="17" customFormat="1" ht="30.6" customHeight="1" x14ac:dyDescent="0.25">
      <c r="A132" s="27" t="s">
        <v>110</v>
      </c>
      <c r="B132" s="46" t="s">
        <v>12</v>
      </c>
      <c r="C132" s="46" t="s">
        <v>99</v>
      </c>
      <c r="D132" s="44" t="s">
        <v>121</v>
      </c>
      <c r="E132" s="47">
        <v>600</v>
      </c>
      <c r="F132" s="48">
        <v>102318.3</v>
      </c>
      <c r="G132" s="48"/>
    </row>
    <row r="133" spans="1:7" s="17" customFormat="1" ht="25.5" customHeight="1" x14ac:dyDescent="0.25">
      <c r="A133" s="30" t="s">
        <v>102</v>
      </c>
      <c r="B133" s="46" t="s">
        <v>12</v>
      </c>
      <c r="C133" s="46" t="s">
        <v>99</v>
      </c>
      <c r="D133" s="46">
        <v>7570429990</v>
      </c>
      <c r="E133" s="47"/>
      <c r="F133" s="48">
        <f>F134+F135+F136</f>
        <v>4250000</v>
      </c>
      <c r="G133" s="48"/>
    </row>
    <row r="134" spans="1:7" s="17" customFormat="1" ht="34.5" customHeight="1" x14ac:dyDescent="0.25">
      <c r="A134" s="27" t="s">
        <v>37</v>
      </c>
      <c r="B134" s="46" t="s">
        <v>12</v>
      </c>
      <c r="C134" s="46" t="s">
        <v>99</v>
      </c>
      <c r="D134" s="46">
        <v>7570429990</v>
      </c>
      <c r="E134" s="47">
        <v>200</v>
      </c>
      <c r="F134" s="48">
        <v>2000000</v>
      </c>
      <c r="G134" s="48"/>
    </row>
    <row r="135" spans="1:7" s="17" customFormat="1" ht="34.5" customHeight="1" x14ac:dyDescent="0.25">
      <c r="A135" s="27" t="s">
        <v>110</v>
      </c>
      <c r="B135" s="46" t="s">
        <v>12</v>
      </c>
      <c r="C135" s="46" t="s">
        <v>99</v>
      </c>
      <c r="D135" s="46">
        <v>7570429990</v>
      </c>
      <c r="E135" s="47">
        <v>600</v>
      </c>
      <c r="F135" s="48">
        <v>2000000</v>
      </c>
      <c r="G135" s="48"/>
    </row>
    <row r="136" spans="1:7" s="17" customFormat="1" x14ac:dyDescent="0.25">
      <c r="A136" s="35" t="s">
        <v>39</v>
      </c>
      <c r="B136" s="46" t="s">
        <v>12</v>
      </c>
      <c r="C136" s="46" t="s">
        <v>99</v>
      </c>
      <c r="D136" s="46">
        <v>7570429990</v>
      </c>
      <c r="E136" s="47">
        <v>800</v>
      </c>
      <c r="F136" s="48">
        <v>250000</v>
      </c>
      <c r="G136" s="48"/>
    </row>
    <row r="137" spans="1:7" s="17" customFormat="1" ht="63" hidden="1" x14ac:dyDescent="0.25">
      <c r="A137" s="35" t="s">
        <v>122</v>
      </c>
      <c r="B137" s="46" t="s">
        <v>12</v>
      </c>
      <c r="C137" s="46" t="s">
        <v>99</v>
      </c>
      <c r="D137" s="46">
        <v>7570471080</v>
      </c>
      <c r="E137" s="47"/>
      <c r="F137" s="48">
        <f>F138</f>
        <v>0</v>
      </c>
      <c r="G137" s="48"/>
    </row>
    <row r="138" spans="1:7" s="17" customFormat="1" ht="31.5" hidden="1" x14ac:dyDescent="0.25">
      <c r="A138" s="35" t="s">
        <v>110</v>
      </c>
      <c r="B138" s="46" t="s">
        <v>12</v>
      </c>
      <c r="C138" s="46" t="s">
        <v>99</v>
      </c>
      <c r="D138" s="46">
        <v>7570471080</v>
      </c>
      <c r="E138" s="47">
        <v>600</v>
      </c>
      <c r="F138" s="48"/>
      <c r="G138" s="48"/>
    </row>
    <row r="139" spans="1:7" s="17" customFormat="1" ht="67.5" customHeight="1" x14ac:dyDescent="0.25">
      <c r="A139" s="35" t="s">
        <v>111</v>
      </c>
      <c r="B139" s="46" t="s">
        <v>12</v>
      </c>
      <c r="C139" s="46" t="s">
        <v>99</v>
      </c>
      <c r="D139" s="46">
        <v>7570471100</v>
      </c>
      <c r="E139" s="47"/>
      <c r="F139" s="48">
        <f>F140</f>
        <v>3643516</v>
      </c>
      <c r="G139" s="48"/>
    </row>
    <row r="140" spans="1:7" s="17" customFormat="1" ht="34.5" customHeight="1" x14ac:dyDescent="0.25">
      <c r="A140" s="27" t="s">
        <v>110</v>
      </c>
      <c r="B140" s="46" t="s">
        <v>12</v>
      </c>
      <c r="C140" s="46" t="s">
        <v>99</v>
      </c>
      <c r="D140" s="46">
        <v>7570471100</v>
      </c>
      <c r="E140" s="47">
        <v>600</v>
      </c>
      <c r="F140" s="48">
        <f>615275+3028241</f>
        <v>3643516</v>
      </c>
      <c r="G140" s="48"/>
    </row>
    <row r="141" spans="1:7" s="17" customFormat="1" ht="48" customHeight="1" x14ac:dyDescent="0.25">
      <c r="A141" s="27" t="s">
        <v>113</v>
      </c>
      <c r="B141" s="46" t="s">
        <v>12</v>
      </c>
      <c r="C141" s="46" t="s">
        <v>99</v>
      </c>
      <c r="D141" s="46" t="s">
        <v>123</v>
      </c>
      <c r="E141" s="47"/>
      <c r="F141" s="48">
        <f>F142</f>
        <v>191764</v>
      </c>
      <c r="G141" s="48"/>
    </row>
    <row r="142" spans="1:7" s="17" customFormat="1" ht="34.5" customHeight="1" x14ac:dyDescent="0.25">
      <c r="A142" s="27" t="s">
        <v>110</v>
      </c>
      <c r="B142" s="46" t="s">
        <v>12</v>
      </c>
      <c r="C142" s="46" t="s">
        <v>99</v>
      </c>
      <c r="D142" s="46" t="s">
        <v>123</v>
      </c>
      <c r="E142" s="47">
        <v>600</v>
      </c>
      <c r="F142" s="48">
        <f>32383+159381</f>
        <v>191764</v>
      </c>
      <c r="G142" s="48"/>
    </row>
    <row r="143" spans="1:7" s="17" customFormat="1" x14ac:dyDescent="0.25">
      <c r="A143" s="36" t="s">
        <v>15</v>
      </c>
      <c r="B143" s="46" t="s">
        <v>12</v>
      </c>
      <c r="C143" s="46" t="s">
        <v>99</v>
      </c>
      <c r="D143" s="46">
        <v>9900000000</v>
      </c>
      <c r="E143" s="47"/>
      <c r="F143" s="48">
        <f t="shared" ref="F143:F144" si="9">F144</f>
        <v>682680</v>
      </c>
      <c r="G143" s="48"/>
    </row>
    <row r="144" spans="1:7" s="17" customFormat="1" x14ac:dyDescent="0.25">
      <c r="A144" s="36" t="s">
        <v>67</v>
      </c>
      <c r="B144" s="46" t="s">
        <v>12</v>
      </c>
      <c r="C144" s="46" t="s">
        <v>99</v>
      </c>
      <c r="D144" s="46">
        <v>9960000000</v>
      </c>
      <c r="E144" s="47"/>
      <c r="F144" s="48">
        <f t="shared" si="9"/>
        <v>682680</v>
      </c>
      <c r="G144" s="48"/>
    </row>
    <row r="145" spans="1:7" s="17" customFormat="1" ht="94.5" x14ac:dyDescent="0.25">
      <c r="A145" s="36" t="s">
        <v>69</v>
      </c>
      <c r="B145" s="46" t="s">
        <v>12</v>
      </c>
      <c r="C145" s="46" t="s">
        <v>99</v>
      </c>
      <c r="D145" s="46" t="s">
        <v>70</v>
      </c>
      <c r="E145" s="47"/>
      <c r="F145" s="48">
        <f>SUM(F146:F147)</f>
        <v>682680</v>
      </c>
      <c r="G145" s="48"/>
    </row>
    <row r="146" spans="1:7" s="17" customFormat="1" ht="63" x14ac:dyDescent="0.25">
      <c r="A146" s="27" t="s">
        <v>21</v>
      </c>
      <c r="B146" s="46" t="s">
        <v>12</v>
      </c>
      <c r="C146" s="46" t="s">
        <v>99</v>
      </c>
      <c r="D146" s="46" t="s">
        <v>70</v>
      </c>
      <c r="E146" s="45" t="s">
        <v>22</v>
      </c>
      <c r="F146" s="48">
        <v>18660</v>
      </c>
      <c r="G146" s="48"/>
    </row>
    <row r="147" spans="1:7" s="17" customFormat="1" ht="31.5" x14ac:dyDescent="0.25">
      <c r="A147" s="27" t="s">
        <v>110</v>
      </c>
      <c r="B147" s="46" t="s">
        <v>12</v>
      </c>
      <c r="C147" s="46" t="s">
        <v>99</v>
      </c>
      <c r="D147" s="46" t="s">
        <v>70</v>
      </c>
      <c r="E147" s="45" t="s">
        <v>112</v>
      </c>
      <c r="F147" s="48">
        <v>664020</v>
      </c>
      <c r="G147" s="48"/>
    </row>
    <row r="148" spans="1:7" ht="31.5" x14ac:dyDescent="0.25">
      <c r="A148" s="23" t="s">
        <v>124</v>
      </c>
      <c r="B148" s="19" t="s">
        <v>26</v>
      </c>
      <c r="C148" s="19"/>
      <c r="D148" s="19"/>
      <c r="E148" s="20"/>
      <c r="F148" s="21">
        <f>F149+F158+F188+F193</f>
        <v>7451751.4699999997</v>
      </c>
      <c r="G148" s="21">
        <f>G149+G158+G188</f>
        <v>563841.13</v>
      </c>
    </row>
    <row r="149" spans="1:7" x14ac:dyDescent="0.25">
      <c r="A149" s="23" t="s">
        <v>125</v>
      </c>
      <c r="B149" s="19" t="s">
        <v>26</v>
      </c>
      <c r="C149" s="19" t="s">
        <v>48</v>
      </c>
      <c r="D149" s="19"/>
      <c r="E149" s="20"/>
      <c r="F149" s="21">
        <f t="shared" ref="F149:G151" si="10">F150</f>
        <v>563841.13</v>
      </c>
      <c r="G149" s="21">
        <f t="shared" si="10"/>
        <v>563841.13</v>
      </c>
    </row>
    <row r="150" spans="1:7" ht="31.5" x14ac:dyDescent="0.25">
      <c r="A150" s="35" t="s">
        <v>49</v>
      </c>
      <c r="B150" s="46" t="s">
        <v>26</v>
      </c>
      <c r="C150" s="46" t="s">
        <v>48</v>
      </c>
      <c r="D150" s="46">
        <v>7500000000</v>
      </c>
      <c r="E150" s="47" t="s">
        <v>116</v>
      </c>
      <c r="F150" s="49">
        <f t="shared" si="10"/>
        <v>563841.13</v>
      </c>
      <c r="G150" s="49">
        <f t="shared" si="10"/>
        <v>563841.13</v>
      </c>
    </row>
    <row r="151" spans="1:7" ht="49.5" customHeight="1" x14ac:dyDescent="0.25">
      <c r="A151" s="27" t="s">
        <v>126</v>
      </c>
      <c r="B151" s="46" t="s">
        <v>26</v>
      </c>
      <c r="C151" s="46" t="s">
        <v>48</v>
      </c>
      <c r="D151" s="46">
        <v>7570000000</v>
      </c>
      <c r="E151" s="47" t="s">
        <v>116</v>
      </c>
      <c r="F151" s="49">
        <f t="shared" si="10"/>
        <v>563841.13</v>
      </c>
      <c r="G151" s="49">
        <f t="shared" si="10"/>
        <v>563841.13</v>
      </c>
    </row>
    <row r="152" spans="1:7" ht="51.75" customHeight="1" x14ac:dyDescent="0.25">
      <c r="A152" s="38" t="s">
        <v>73</v>
      </c>
      <c r="B152" s="46" t="s">
        <v>26</v>
      </c>
      <c r="C152" s="46" t="s">
        <v>48</v>
      </c>
      <c r="D152" s="46">
        <v>7570300000</v>
      </c>
      <c r="E152" s="47"/>
      <c r="F152" s="49">
        <f>F153+F156</f>
        <v>563841.13</v>
      </c>
      <c r="G152" s="49">
        <f>G153+G156</f>
        <v>563841.13</v>
      </c>
    </row>
    <row r="153" spans="1:7" ht="47.25" x14ac:dyDescent="0.25">
      <c r="A153" s="27" t="s">
        <v>127</v>
      </c>
      <c r="B153" s="46" t="s">
        <v>26</v>
      </c>
      <c r="C153" s="46" t="s">
        <v>48</v>
      </c>
      <c r="D153" s="46">
        <v>7570359300</v>
      </c>
      <c r="E153" s="47" t="s">
        <v>116</v>
      </c>
      <c r="F153" s="49">
        <f>F154+F155</f>
        <v>563841.13</v>
      </c>
      <c r="G153" s="49">
        <f>G154+G155</f>
        <v>563841.13</v>
      </c>
    </row>
    <row r="154" spans="1:7" ht="63" x14ac:dyDescent="0.25">
      <c r="A154" s="27" t="s">
        <v>21</v>
      </c>
      <c r="B154" s="46" t="s">
        <v>26</v>
      </c>
      <c r="C154" s="46" t="s">
        <v>48</v>
      </c>
      <c r="D154" s="46">
        <v>7570359300</v>
      </c>
      <c r="E154" s="47" t="s">
        <v>22</v>
      </c>
      <c r="F154" s="49">
        <v>549305.82999999996</v>
      </c>
      <c r="G154" s="49">
        <f>F154</f>
        <v>549305.82999999996</v>
      </c>
    </row>
    <row r="155" spans="1:7" ht="31.5" x14ac:dyDescent="0.25">
      <c r="A155" s="27" t="s">
        <v>37</v>
      </c>
      <c r="B155" s="46" t="s">
        <v>26</v>
      </c>
      <c r="C155" s="46" t="s">
        <v>48</v>
      </c>
      <c r="D155" s="46">
        <v>7570359300</v>
      </c>
      <c r="E155" s="47" t="s">
        <v>38</v>
      </c>
      <c r="F155" s="49">
        <v>14535.3</v>
      </c>
      <c r="G155" s="49">
        <f>F155</f>
        <v>14535.3</v>
      </c>
    </row>
    <row r="156" spans="1:7" ht="63" hidden="1" x14ac:dyDescent="0.25">
      <c r="A156" s="27" t="s">
        <v>128</v>
      </c>
      <c r="B156" s="46" t="s">
        <v>26</v>
      </c>
      <c r="C156" s="46" t="s">
        <v>48</v>
      </c>
      <c r="D156" s="46" t="s">
        <v>129</v>
      </c>
      <c r="E156" s="47"/>
      <c r="F156" s="49">
        <f>F157</f>
        <v>0</v>
      </c>
      <c r="G156" s="49"/>
    </row>
    <row r="157" spans="1:7" ht="31.5" hidden="1" x14ac:dyDescent="0.25">
      <c r="A157" s="27" t="s">
        <v>37</v>
      </c>
      <c r="B157" s="46" t="s">
        <v>26</v>
      </c>
      <c r="C157" s="46" t="s">
        <v>48</v>
      </c>
      <c r="D157" s="46" t="s">
        <v>129</v>
      </c>
      <c r="E157" s="47">
        <v>200</v>
      </c>
      <c r="F157" s="49"/>
      <c r="G157" s="49"/>
    </row>
    <row r="158" spans="1:7" ht="19.5" customHeight="1" x14ac:dyDescent="0.25">
      <c r="A158" s="23" t="s">
        <v>130</v>
      </c>
      <c r="B158" s="19" t="s">
        <v>26</v>
      </c>
      <c r="C158" s="19" t="s">
        <v>131</v>
      </c>
      <c r="D158" s="19"/>
      <c r="E158" s="20"/>
      <c r="F158" s="21">
        <f>F159+F183</f>
        <v>6850919.3399999999</v>
      </c>
      <c r="G158" s="21">
        <f>G159</f>
        <v>0</v>
      </c>
    </row>
    <row r="159" spans="1:7" ht="31.5" x14ac:dyDescent="0.25">
      <c r="A159" s="35" t="s">
        <v>132</v>
      </c>
      <c r="B159" s="44" t="s">
        <v>26</v>
      </c>
      <c r="C159" s="44" t="s">
        <v>131</v>
      </c>
      <c r="D159" s="44" t="s">
        <v>133</v>
      </c>
      <c r="E159" s="31"/>
      <c r="F159" s="48">
        <f>F160+F171+F177+F180+F174</f>
        <v>6850919.3399999999</v>
      </c>
      <c r="G159" s="48"/>
    </row>
    <row r="160" spans="1:7" ht="39.75" customHeight="1" x14ac:dyDescent="0.25">
      <c r="A160" s="35" t="s">
        <v>134</v>
      </c>
      <c r="B160" s="44" t="s">
        <v>26</v>
      </c>
      <c r="C160" s="44" t="s">
        <v>131</v>
      </c>
      <c r="D160" s="44" t="s">
        <v>135</v>
      </c>
      <c r="E160" s="31"/>
      <c r="F160" s="48">
        <f>F161+F165+F167+F169</f>
        <v>6029276</v>
      </c>
      <c r="G160" s="48"/>
    </row>
    <row r="161" spans="1:7" ht="66.75" customHeight="1" x14ac:dyDescent="0.25">
      <c r="A161" s="34" t="s">
        <v>109</v>
      </c>
      <c r="B161" s="44" t="s">
        <v>26</v>
      </c>
      <c r="C161" s="44" t="s">
        <v>131</v>
      </c>
      <c r="D161" s="44" t="s">
        <v>136</v>
      </c>
      <c r="E161" s="31"/>
      <c r="F161" s="48">
        <f>F162+F163+F164</f>
        <v>3739541.62</v>
      </c>
      <c r="G161" s="48"/>
    </row>
    <row r="162" spans="1:7" ht="63" x14ac:dyDescent="0.25">
      <c r="A162" s="27" t="s">
        <v>21</v>
      </c>
      <c r="B162" s="44" t="s">
        <v>26</v>
      </c>
      <c r="C162" s="44" t="s">
        <v>131</v>
      </c>
      <c r="D162" s="44" t="s">
        <v>136</v>
      </c>
      <c r="E162" s="31" t="s">
        <v>22</v>
      </c>
      <c r="F162" s="48">
        <v>3506122</v>
      </c>
      <c r="G162" s="48"/>
    </row>
    <row r="163" spans="1:7" ht="31.5" x14ac:dyDescent="0.25">
      <c r="A163" s="30" t="s">
        <v>37</v>
      </c>
      <c r="B163" s="44" t="s">
        <v>26</v>
      </c>
      <c r="C163" s="44" t="s">
        <v>131</v>
      </c>
      <c r="D163" s="44" t="s">
        <v>136</v>
      </c>
      <c r="E163" s="31" t="s">
        <v>38</v>
      </c>
      <c r="F163" s="48">
        <v>233294.62</v>
      </c>
      <c r="G163" s="48"/>
    </row>
    <row r="164" spans="1:7" x14ac:dyDescent="0.25">
      <c r="A164" s="30" t="s">
        <v>39</v>
      </c>
      <c r="B164" s="44" t="s">
        <v>26</v>
      </c>
      <c r="C164" s="44" t="s">
        <v>131</v>
      </c>
      <c r="D164" s="44" t="s">
        <v>136</v>
      </c>
      <c r="E164" s="31" t="s">
        <v>40</v>
      </c>
      <c r="F164" s="48">
        <v>125</v>
      </c>
      <c r="G164" s="48"/>
    </row>
    <row r="165" spans="1:7" ht="63.75" customHeight="1" x14ac:dyDescent="0.25">
      <c r="A165" s="32" t="s">
        <v>23</v>
      </c>
      <c r="B165" s="44" t="s">
        <v>26</v>
      </c>
      <c r="C165" s="44" t="s">
        <v>131</v>
      </c>
      <c r="D165" s="44" t="s">
        <v>137</v>
      </c>
      <c r="E165" s="45"/>
      <c r="F165" s="48">
        <f>F166</f>
        <v>99580.38</v>
      </c>
      <c r="G165" s="48"/>
    </row>
    <row r="166" spans="1:7" ht="64.5" customHeight="1" x14ac:dyDescent="0.25">
      <c r="A166" s="27" t="s">
        <v>21</v>
      </c>
      <c r="B166" s="44" t="s">
        <v>26</v>
      </c>
      <c r="C166" s="44" t="s">
        <v>131</v>
      </c>
      <c r="D166" s="44" t="s">
        <v>137</v>
      </c>
      <c r="E166" s="45" t="s">
        <v>22</v>
      </c>
      <c r="F166" s="48">
        <v>99580.38</v>
      </c>
      <c r="G166" s="48"/>
    </row>
    <row r="167" spans="1:7" ht="56.25" customHeight="1" x14ac:dyDescent="0.25">
      <c r="A167" s="27" t="s">
        <v>138</v>
      </c>
      <c r="B167" s="44" t="s">
        <v>26</v>
      </c>
      <c r="C167" s="44" t="s">
        <v>131</v>
      </c>
      <c r="D167" s="44" t="s">
        <v>139</v>
      </c>
      <c r="E167" s="45"/>
      <c r="F167" s="48">
        <f>F168</f>
        <v>2080646</v>
      </c>
      <c r="G167" s="48"/>
    </row>
    <row r="168" spans="1:7" ht="63" x14ac:dyDescent="0.25">
      <c r="A168" s="27" t="s">
        <v>21</v>
      </c>
      <c r="B168" s="44" t="s">
        <v>26</v>
      </c>
      <c r="C168" s="44" t="s">
        <v>131</v>
      </c>
      <c r="D168" s="44" t="s">
        <v>139</v>
      </c>
      <c r="E168" s="45" t="s">
        <v>22</v>
      </c>
      <c r="F168" s="48">
        <v>2080646</v>
      </c>
      <c r="G168" s="48"/>
    </row>
    <row r="169" spans="1:7" ht="47.25" x14ac:dyDescent="0.25">
      <c r="A169" s="27" t="s">
        <v>113</v>
      </c>
      <c r="B169" s="44" t="s">
        <v>26</v>
      </c>
      <c r="C169" s="44" t="s">
        <v>131</v>
      </c>
      <c r="D169" s="44" t="s">
        <v>140</v>
      </c>
      <c r="E169" s="45"/>
      <c r="F169" s="48">
        <f>F170</f>
        <v>109508</v>
      </c>
      <c r="G169" s="48"/>
    </row>
    <row r="170" spans="1:7" ht="63" x14ac:dyDescent="0.25">
      <c r="A170" s="27" t="s">
        <v>21</v>
      </c>
      <c r="B170" s="44" t="s">
        <v>26</v>
      </c>
      <c r="C170" s="44" t="s">
        <v>131</v>
      </c>
      <c r="D170" s="44" t="s">
        <v>140</v>
      </c>
      <c r="E170" s="45" t="s">
        <v>22</v>
      </c>
      <c r="F170" s="48">
        <v>109508</v>
      </c>
      <c r="G170" s="48"/>
    </row>
    <row r="171" spans="1:7" ht="54" customHeight="1" x14ac:dyDescent="0.25">
      <c r="A171" s="35" t="s">
        <v>141</v>
      </c>
      <c r="B171" s="44" t="s">
        <v>26</v>
      </c>
      <c r="C171" s="44" t="s">
        <v>131</v>
      </c>
      <c r="D171" s="44" t="s">
        <v>142</v>
      </c>
      <c r="E171" s="45"/>
      <c r="F171" s="48">
        <f t="shared" ref="F171:F172" si="11">F172</f>
        <v>656054.28</v>
      </c>
      <c r="G171" s="48"/>
    </row>
    <row r="172" spans="1:7" ht="63" customHeight="1" x14ac:dyDescent="0.25">
      <c r="A172" s="34" t="s">
        <v>109</v>
      </c>
      <c r="B172" s="44" t="s">
        <v>26</v>
      </c>
      <c r="C172" s="44" t="s">
        <v>131</v>
      </c>
      <c r="D172" s="44" t="s">
        <v>143</v>
      </c>
      <c r="E172" s="45"/>
      <c r="F172" s="48">
        <f t="shared" si="11"/>
        <v>656054.28</v>
      </c>
      <c r="G172" s="48"/>
    </row>
    <row r="173" spans="1:7" ht="62.45" customHeight="1" x14ac:dyDescent="0.25">
      <c r="A173" s="27" t="s">
        <v>21</v>
      </c>
      <c r="B173" s="44" t="s">
        <v>26</v>
      </c>
      <c r="C173" s="44" t="s">
        <v>131</v>
      </c>
      <c r="D173" s="44" t="s">
        <v>143</v>
      </c>
      <c r="E173" s="45" t="s">
        <v>22</v>
      </c>
      <c r="F173" s="48">
        <v>656054.28</v>
      </c>
      <c r="G173" s="48"/>
    </row>
    <row r="174" spans="1:7" ht="36.75" customHeight="1" x14ac:dyDescent="0.25">
      <c r="A174" s="35" t="s">
        <v>144</v>
      </c>
      <c r="B174" s="44" t="s">
        <v>26</v>
      </c>
      <c r="C174" s="44" t="s">
        <v>131</v>
      </c>
      <c r="D174" s="44" t="s">
        <v>145</v>
      </c>
      <c r="E174" s="45"/>
      <c r="F174" s="48">
        <f t="shared" ref="F174:F196" si="12">F175</f>
        <v>40000</v>
      </c>
      <c r="G174" s="48"/>
    </row>
    <row r="175" spans="1:7" ht="19.5" customHeight="1" x14ac:dyDescent="0.25">
      <c r="A175" s="35" t="s">
        <v>102</v>
      </c>
      <c r="B175" s="44" t="s">
        <v>26</v>
      </c>
      <c r="C175" s="44" t="s">
        <v>131</v>
      </c>
      <c r="D175" s="44" t="s">
        <v>146</v>
      </c>
      <c r="E175" s="45"/>
      <c r="F175" s="48">
        <f t="shared" si="12"/>
        <v>40000</v>
      </c>
      <c r="G175" s="48"/>
    </row>
    <row r="176" spans="1:7" ht="33" customHeight="1" x14ac:dyDescent="0.25">
      <c r="A176" s="30" t="s">
        <v>37</v>
      </c>
      <c r="B176" s="44" t="s">
        <v>26</v>
      </c>
      <c r="C176" s="44" t="s">
        <v>131</v>
      </c>
      <c r="D176" s="44" t="s">
        <v>146</v>
      </c>
      <c r="E176" s="45" t="s">
        <v>38</v>
      </c>
      <c r="F176" s="48">
        <v>40000</v>
      </c>
      <c r="G176" s="48"/>
    </row>
    <row r="177" spans="1:7" ht="31.5" x14ac:dyDescent="0.25">
      <c r="A177" s="35" t="s">
        <v>147</v>
      </c>
      <c r="B177" s="44" t="s">
        <v>26</v>
      </c>
      <c r="C177" s="44" t="s">
        <v>131</v>
      </c>
      <c r="D177" s="44" t="s">
        <v>148</v>
      </c>
      <c r="E177" s="45"/>
      <c r="F177" s="48">
        <f t="shared" si="12"/>
        <v>47000</v>
      </c>
      <c r="G177" s="48"/>
    </row>
    <row r="178" spans="1:7" x14ac:dyDescent="0.25">
      <c r="A178" s="35" t="s">
        <v>102</v>
      </c>
      <c r="B178" s="44" t="s">
        <v>26</v>
      </c>
      <c r="C178" s="44" t="s">
        <v>131</v>
      </c>
      <c r="D178" s="44" t="s">
        <v>149</v>
      </c>
      <c r="E178" s="45"/>
      <c r="F178" s="48">
        <f t="shared" si="12"/>
        <v>47000</v>
      </c>
      <c r="G178" s="48"/>
    </row>
    <row r="179" spans="1:7" ht="39" customHeight="1" x14ac:dyDescent="0.25">
      <c r="A179" s="30" t="s">
        <v>37</v>
      </c>
      <c r="B179" s="44" t="s">
        <v>26</v>
      </c>
      <c r="C179" s="44" t="s">
        <v>131</v>
      </c>
      <c r="D179" s="44" t="s">
        <v>149</v>
      </c>
      <c r="E179" s="45" t="s">
        <v>38</v>
      </c>
      <c r="F179" s="48">
        <v>47000</v>
      </c>
      <c r="G179" s="48"/>
    </row>
    <row r="180" spans="1:7" ht="31.5" x14ac:dyDescent="0.25">
      <c r="A180" s="35" t="s">
        <v>150</v>
      </c>
      <c r="B180" s="44" t="s">
        <v>26</v>
      </c>
      <c r="C180" s="44" t="s">
        <v>131</v>
      </c>
      <c r="D180" s="44" t="s">
        <v>151</v>
      </c>
      <c r="E180" s="45"/>
      <c r="F180" s="48">
        <f t="shared" si="12"/>
        <v>78589.06</v>
      </c>
      <c r="G180" s="48"/>
    </row>
    <row r="181" spans="1:7" x14ac:dyDescent="0.25">
      <c r="A181" s="35" t="s">
        <v>102</v>
      </c>
      <c r="B181" s="44" t="s">
        <v>26</v>
      </c>
      <c r="C181" s="44" t="s">
        <v>131</v>
      </c>
      <c r="D181" s="44" t="s">
        <v>152</v>
      </c>
      <c r="E181" s="45"/>
      <c r="F181" s="48">
        <f t="shared" si="12"/>
        <v>78589.06</v>
      </c>
      <c r="G181" s="48"/>
    </row>
    <row r="182" spans="1:7" ht="37.5" customHeight="1" x14ac:dyDescent="0.25">
      <c r="A182" s="30" t="s">
        <v>37</v>
      </c>
      <c r="B182" s="44" t="s">
        <v>26</v>
      </c>
      <c r="C182" s="44" t="s">
        <v>131</v>
      </c>
      <c r="D182" s="44" t="s">
        <v>152</v>
      </c>
      <c r="E182" s="45" t="s">
        <v>38</v>
      </c>
      <c r="F182" s="48">
        <v>78589.06</v>
      </c>
      <c r="G182" s="48"/>
    </row>
    <row r="183" spans="1:7" ht="20.25" hidden="1" customHeight="1" x14ac:dyDescent="0.25">
      <c r="A183" s="27" t="s">
        <v>15</v>
      </c>
      <c r="B183" s="44" t="s">
        <v>26</v>
      </c>
      <c r="C183" s="44" t="s">
        <v>131</v>
      </c>
      <c r="D183" s="28" t="s">
        <v>16</v>
      </c>
      <c r="E183" s="45"/>
      <c r="F183" s="48">
        <f t="shared" si="12"/>
        <v>0</v>
      </c>
      <c r="G183" s="48"/>
    </row>
    <row r="184" spans="1:7" ht="15" hidden="1" customHeight="1" x14ac:dyDescent="0.25">
      <c r="A184" s="35" t="s">
        <v>67</v>
      </c>
      <c r="B184" s="44" t="s">
        <v>26</v>
      </c>
      <c r="C184" s="44" t="s">
        <v>131</v>
      </c>
      <c r="D184" s="28" t="s">
        <v>68</v>
      </c>
      <c r="E184" s="45"/>
      <c r="F184" s="48">
        <f t="shared" si="12"/>
        <v>0</v>
      </c>
      <c r="G184" s="48"/>
    </row>
    <row r="185" spans="1:7" ht="37.5" hidden="1" customHeight="1" x14ac:dyDescent="0.25">
      <c r="A185" s="35" t="s">
        <v>153</v>
      </c>
      <c r="B185" s="44" t="s">
        <v>26</v>
      </c>
      <c r="C185" s="44" t="s">
        <v>131</v>
      </c>
      <c r="D185" s="46" t="s">
        <v>154</v>
      </c>
      <c r="E185" s="45"/>
      <c r="F185" s="48">
        <f t="shared" si="12"/>
        <v>0</v>
      </c>
      <c r="G185" s="48"/>
    </row>
    <row r="186" spans="1:7" ht="21.75" hidden="1" customHeight="1" x14ac:dyDescent="0.25">
      <c r="A186" s="35" t="s">
        <v>96</v>
      </c>
      <c r="B186" s="44" t="s">
        <v>26</v>
      </c>
      <c r="C186" s="44" t="s">
        <v>131</v>
      </c>
      <c r="D186" s="46" t="s">
        <v>155</v>
      </c>
      <c r="E186" s="45"/>
      <c r="F186" s="48">
        <f t="shared" si="12"/>
        <v>0</v>
      </c>
      <c r="G186" s="48"/>
    </row>
    <row r="187" spans="1:7" ht="64.5" hidden="1" customHeight="1" x14ac:dyDescent="0.25">
      <c r="A187" s="27" t="s">
        <v>21</v>
      </c>
      <c r="B187" s="44" t="s">
        <v>26</v>
      </c>
      <c r="C187" s="44" t="s">
        <v>131</v>
      </c>
      <c r="D187" s="46" t="s">
        <v>155</v>
      </c>
      <c r="E187" s="45" t="s">
        <v>22</v>
      </c>
      <c r="F187" s="48"/>
      <c r="G187" s="48"/>
    </row>
    <row r="188" spans="1:7" ht="36.75" customHeight="1" x14ac:dyDescent="0.25">
      <c r="A188" s="37" t="s">
        <v>156</v>
      </c>
      <c r="B188" s="19" t="s">
        <v>26</v>
      </c>
      <c r="C188" s="19" t="s">
        <v>157</v>
      </c>
      <c r="D188" s="46"/>
      <c r="E188" s="20"/>
      <c r="F188" s="21">
        <f t="shared" si="12"/>
        <v>17749</v>
      </c>
      <c r="G188" s="21"/>
    </row>
    <row r="189" spans="1:7" ht="31.5" x14ac:dyDescent="0.25">
      <c r="A189" s="35" t="s">
        <v>132</v>
      </c>
      <c r="B189" s="44" t="s">
        <v>26</v>
      </c>
      <c r="C189" s="44" t="s">
        <v>157</v>
      </c>
      <c r="D189" s="44" t="s">
        <v>133</v>
      </c>
      <c r="E189" s="45"/>
      <c r="F189" s="48">
        <f t="shared" si="12"/>
        <v>17749</v>
      </c>
      <c r="G189" s="48"/>
    </row>
    <row r="190" spans="1:7" ht="47.25" x14ac:dyDescent="0.25">
      <c r="A190" s="35" t="s">
        <v>158</v>
      </c>
      <c r="B190" s="44" t="s">
        <v>26</v>
      </c>
      <c r="C190" s="44" t="s">
        <v>157</v>
      </c>
      <c r="D190" s="44" t="s">
        <v>159</v>
      </c>
      <c r="E190" s="45"/>
      <c r="F190" s="48">
        <f t="shared" si="12"/>
        <v>17749</v>
      </c>
      <c r="G190" s="48"/>
    </row>
    <row r="191" spans="1:7" x14ac:dyDescent="0.25">
      <c r="A191" s="35" t="s">
        <v>102</v>
      </c>
      <c r="B191" s="44" t="s">
        <v>26</v>
      </c>
      <c r="C191" s="44" t="s">
        <v>157</v>
      </c>
      <c r="D191" s="44" t="s">
        <v>160</v>
      </c>
      <c r="E191" s="45"/>
      <c r="F191" s="48">
        <f t="shared" si="12"/>
        <v>17749</v>
      </c>
      <c r="G191" s="48"/>
    </row>
    <row r="192" spans="1:7" ht="31.5" x14ac:dyDescent="0.25">
      <c r="A192" s="27" t="s">
        <v>110</v>
      </c>
      <c r="B192" s="44" t="s">
        <v>26</v>
      </c>
      <c r="C192" s="44" t="s">
        <v>157</v>
      </c>
      <c r="D192" s="44" t="s">
        <v>160</v>
      </c>
      <c r="E192" s="45" t="s">
        <v>112</v>
      </c>
      <c r="F192" s="48">
        <v>17749</v>
      </c>
      <c r="G192" s="48"/>
    </row>
    <row r="193" spans="1:7" ht="31.5" x14ac:dyDescent="0.25">
      <c r="A193" s="37" t="s">
        <v>161</v>
      </c>
      <c r="B193" s="19" t="s">
        <v>26</v>
      </c>
      <c r="C193" s="19" t="s">
        <v>162</v>
      </c>
      <c r="D193" s="19"/>
      <c r="E193" s="20"/>
      <c r="F193" s="21">
        <f t="shared" si="12"/>
        <v>19242</v>
      </c>
      <c r="G193" s="48"/>
    </row>
    <row r="194" spans="1:7" x14ac:dyDescent="0.25">
      <c r="A194" s="27" t="s">
        <v>15</v>
      </c>
      <c r="B194" s="44" t="s">
        <v>26</v>
      </c>
      <c r="C194" s="44" t="s">
        <v>162</v>
      </c>
      <c r="D194" s="44" t="s">
        <v>16</v>
      </c>
      <c r="E194" s="45"/>
      <c r="F194" s="48">
        <f t="shared" si="12"/>
        <v>19242</v>
      </c>
      <c r="G194" s="48"/>
    </row>
    <row r="195" spans="1:7" x14ac:dyDescent="0.25">
      <c r="A195" s="27" t="s">
        <v>67</v>
      </c>
      <c r="B195" s="44" t="s">
        <v>26</v>
      </c>
      <c r="C195" s="44" t="s">
        <v>162</v>
      </c>
      <c r="D195" s="44" t="s">
        <v>68</v>
      </c>
      <c r="E195" s="45"/>
      <c r="F195" s="48">
        <f t="shared" si="12"/>
        <v>19242</v>
      </c>
      <c r="G195" s="48"/>
    </row>
    <row r="196" spans="1:7" x14ac:dyDescent="0.25">
      <c r="A196" s="27" t="s">
        <v>96</v>
      </c>
      <c r="B196" s="44" t="s">
        <v>26</v>
      </c>
      <c r="C196" s="44" t="s">
        <v>162</v>
      </c>
      <c r="D196" s="44" t="s">
        <v>97</v>
      </c>
      <c r="E196" s="45"/>
      <c r="F196" s="48">
        <f t="shared" si="12"/>
        <v>19242</v>
      </c>
      <c r="G196" s="48"/>
    </row>
    <row r="197" spans="1:7" x14ac:dyDescent="0.25">
      <c r="A197" s="27" t="s">
        <v>31</v>
      </c>
      <c r="B197" s="44" t="s">
        <v>26</v>
      </c>
      <c r="C197" s="44" t="s">
        <v>162</v>
      </c>
      <c r="D197" s="44" t="s">
        <v>97</v>
      </c>
      <c r="E197" s="45" t="s">
        <v>32</v>
      </c>
      <c r="F197" s="48">
        <v>19242</v>
      </c>
      <c r="G197" s="48"/>
    </row>
    <row r="198" spans="1:7" s="17" customFormat="1" ht="21.75" customHeight="1" x14ac:dyDescent="0.25">
      <c r="A198" s="18" t="s">
        <v>163</v>
      </c>
      <c r="B198" s="19" t="s">
        <v>48</v>
      </c>
      <c r="C198" s="19"/>
      <c r="D198" s="19"/>
      <c r="E198" s="20"/>
      <c r="F198" s="21">
        <f>F206+F218+F224+F258+F276+F199+F244</f>
        <v>92195658.570000008</v>
      </c>
      <c r="G198" s="21">
        <f>G206+G218+G224+G258+G276</f>
        <v>0</v>
      </c>
    </row>
    <row r="199" spans="1:7" s="17" customFormat="1" ht="22.5" hidden="1" customHeight="1" x14ac:dyDescent="0.25">
      <c r="A199" s="18" t="s">
        <v>164</v>
      </c>
      <c r="B199" s="44" t="s">
        <v>48</v>
      </c>
      <c r="C199" s="44" t="s">
        <v>12</v>
      </c>
      <c r="D199" s="44"/>
      <c r="E199" s="45"/>
      <c r="F199" s="48">
        <f t="shared" ref="F199:F202" si="13">F200</f>
        <v>0</v>
      </c>
      <c r="G199" s="48"/>
    </row>
    <row r="200" spans="1:7" s="17" customFormat="1" ht="23.25" hidden="1" customHeight="1" x14ac:dyDescent="0.25">
      <c r="A200" s="27" t="s">
        <v>15</v>
      </c>
      <c r="B200" s="44" t="s">
        <v>48</v>
      </c>
      <c r="C200" s="44" t="s">
        <v>12</v>
      </c>
      <c r="D200" s="28" t="s">
        <v>16</v>
      </c>
      <c r="E200" s="45"/>
      <c r="F200" s="48">
        <f t="shared" si="13"/>
        <v>0</v>
      </c>
      <c r="G200" s="48"/>
    </row>
    <row r="201" spans="1:7" s="17" customFormat="1" hidden="1" x14ac:dyDescent="0.25">
      <c r="A201" s="35" t="s">
        <v>67</v>
      </c>
      <c r="B201" s="44" t="s">
        <v>48</v>
      </c>
      <c r="C201" s="44" t="s">
        <v>12</v>
      </c>
      <c r="D201" s="28" t="s">
        <v>68</v>
      </c>
      <c r="E201" s="45"/>
      <c r="F201" s="48">
        <f t="shared" si="13"/>
        <v>0</v>
      </c>
      <c r="G201" s="48"/>
    </row>
    <row r="202" spans="1:7" s="17" customFormat="1" ht="31.5" hidden="1" x14ac:dyDescent="0.25">
      <c r="A202" s="35" t="s">
        <v>153</v>
      </c>
      <c r="B202" s="44" t="s">
        <v>48</v>
      </c>
      <c r="C202" s="44" t="s">
        <v>12</v>
      </c>
      <c r="D202" s="46" t="s">
        <v>154</v>
      </c>
      <c r="E202" s="47"/>
      <c r="F202" s="48">
        <f t="shared" si="13"/>
        <v>0</v>
      </c>
      <c r="G202" s="48"/>
    </row>
    <row r="203" spans="1:7" s="17" customFormat="1" ht="94.5" hidden="1" x14ac:dyDescent="0.25">
      <c r="A203" s="35" t="s">
        <v>165</v>
      </c>
      <c r="B203" s="44" t="s">
        <v>48</v>
      </c>
      <c r="C203" s="44" t="s">
        <v>12</v>
      </c>
      <c r="D203" s="44" t="s">
        <v>166</v>
      </c>
      <c r="E203" s="45"/>
      <c r="F203" s="48">
        <f>SUM(F204:F205)</f>
        <v>0</v>
      </c>
      <c r="G203" s="48"/>
    </row>
    <row r="204" spans="1:7" s="17" customFormat="1" ht="31.5" hidden="1" x14ac:dyDescent="0.25">
      <c r="A204" s="27" t="s">
        <v>110</v>
      </c>
      <c r="B204" s="44" t="s">
        <v>48</v>
      </c>
      <c r="C204" s="44" t="s">
        <v>12</v>
      </c>
      <c r="D204" s="44" t="s">
        <v>166</v>
      </c>
      <c r="E204" s="45" t="s">
        <v>112</v>
      </c>
      <c r="F204" s="48"/>
      <c r="G204" s="48"/>
    </row>
    <row r="205" spans="1:7" s="17" customFormat="1" hidden="1" x14ac:dyDescent="0.25">
      <c r="A205" s="30" t="s">
        <v>39</v>
      </c>
      <c r="B205" s="44" t="s">
        <v>48</v>
      </c>
      <c r="C205" s="44" t="s">
        <v>12</v>
      </c>
      <c r="D205" s="44" t="s">
        <v>166</v>
      </c>
      <c r="E205" s="45" t="s">
        <v>40</v>
      </c>
      <c r="F205" s="48"/>
      <c r="G205" s="48"/>
    </row>
    <row r="206" spans="1:7" s="17" customFormat="1" x14ac:dyDescent="0.25">
      <c r="A206" s="18" t="s">
        <v>167</v>
      </c>
      <c r="B206" s="19" t="s">
        <v>48</v>
      </c>
      <c r="C206" s="19" t="s">
        <v>14</v>
      </c>
      <c r="D206" s="19"/>
      <c r="E206" s="20"/>
      <c r="F206" s="21">
        <f t="shared" ref="F206:F208" si="14">F207</f>
        <v>40857870.649999999</v>
      </c>
      <c r="G206" s="21">
        <f>G207</f>
        <v>0</v>
      </c>
    </row>
    <row r="207" spans="1:7" s="17" customFormat="1" ht="31.5" x14ac:dyDescent="0.25">
      <c r="A207" s="35" t="s">
        <v>49</v>
      </c>
      <c r="B207" s="44" t="s">
        <v>48</v>
      </c>
      <c r="C207" s="44" t="s">
        <v>14</v>
      </c>
      <c r="D207" s="46">
        <v>7500000000</v>
      </c>
      <c r="E207" s="47" t="s">
        <v>116</v>
      </c>
      <c r="F207" s="49">
        <f t="shared" si="14"/>
        <v>40857870.649999999</v>
      </c>
      <c r="G207" s="49"/>
    </row>
    <row r="208" spans="1:7" s="17" customFormat="1" ht="51.75" customHeight="1" x14ac:dyDescent="0.25">
      <c r="A208" s="34" t="s">
        <v>168</v>
      </c>
      <c r="B208" s="44" t="s">
        <v>48</v>
      </c>
      <c r="C208" s="44" t="s">
        <v>14</v>
      </c>
      <c r="D208" s="46">
        <v>7530000000</v>
      </c>
      <c r="E208" s="47" t="s">
        <v>116</v>
      </c>
      <c r="F208" s="49">
        <f t="shared" si="14"/>
        <v>40857870.649999999</v>
      </c>
      <c r="G208" s="49"/>
    </row>
    <row r="209" spans="1:7" s="17" customFormat="1" ht="47.25" customHeight="1" x14ac:dyDescent="0.25">
      <c r="A209" s="38" t="s">
        <v>169</v>
      </c>
      <c r="B209" s="44" t="s">
        <v>48</v>
      </c>
      <c r="C209" s="44" t="s">
        <v>14</v>
      </c>
      <c r="D209" s="46">
        <v>7530100000</v>
      </c>
      <c r="E209" s="47"/>
      <c r="F209" s="49">
        <f>F210+F214+F212+F216</f>
        <v>40857870.649999999</v>
      </c>
      <c r="G209" s="49"/>
    </row>
    <row r="210" spans="1:7" s="17" customFormat="1" ht="34.5" customHeight="1" x14ac:dyDescent="0.25">
      <c r="A210" s="27" t="s">
        <v>170</v>
      </c>
      <c r="B210" s="44" t="s">
        <v>48</v>
      </c>
      <c r="C210" s="44" t="s">
        <v>14</v>
      </c>
      <c r="D210" s="46">
        <v>7530170720</v>
      </c>
      <c r="E210" s="47"/>
      <c r="F210" s="49">
        <f>F211</f>
        <v>38814977.119999997</v>
      </c>
      <c r="G210" s="49"/>
    </row>
    <row r="211" spans="1:7" s="17" customFormat="1" ht="31.5" x14ac:dyDescent="0.25">
      <c r="A211" s="27" t="s">
        <v>37</v>
      </c>
      <c r="B211" s="46" t="s">
        <v>48</v>
      </c>
      <c r="C211" s="46" t="s">
        <v>14</v>
      </c>
      <c r="D211" s="46">
        <v>7530170720</v>
      </c>
      <c r="E211" s="47">
        <v>200</v>
      </c>
      <c r="F211" s="49">
        <v>38814977.119999997</v>
      </c>
      <c r="G211" s="49"/>
    </row>
    <row r="212" spans="1:7" s="17" customFormat="1" ht="63" hidden="1" x14ac:dyDescent="0.25">
      <c r="A212" s="27" t="s">
        <v>171</v>
      </c>
      <c r="B212" s="46" t="s">
        <v>48</v>
      </c>
      <c r="C212" s="46" t="s">
        <v>14</v>
      </c>
      <c r="D212" s="46" t="s">
        <v>172</v>
      </c>
      <c r="E212" s="47"/>
      <c r="F212" s="49">
        <f>F213</f>
        <v>0</v>
      </c>
      <c r="G212" s="49"/>
    </row>
    <row r="213" spans="1:7" s="17" customFormat="1" ht="31.5" hidden="1" x14ac:dyDescent="0.25">
      <c r="A213" s="27" t="s">
        <v>37</v>
      </c>
      <c r="B213" s="46" t="s">
        <v>48</v>
      </c>
      <c r="C213" s="46" t="s">
        <v>14</v>
      </c>
      <c r="D213" s="46" t="s">
        <v>172</v>
      </c>
      <c r="E213" s="47">
        <v>200</v>
      </c>
      <c r="F213" s="49"/>
      <c r="G213" s="49"/>
    </row>
    <row r="214" spans="1:7" s="17" customFormat="1" ht="47.25" x14ac:dyDescent="0.25">
      <c r="A214" s="27" t="s">
        <v>173</v>
      </c>
      <c r="B214" s="46" t="s">
        <v>48</v>
      </c>
      <c r="C214" s="46" t="s">
        <v>14</v>
      </c>
      <c r="D214" s="46" t="s">
        <v>174</v>
      </c>
      <c r="E214" s="47"/>
      <c r="F214" s="49">
        <f>F215</f>
        <v>2042893.53</v>
      </c>
      <c r="G214" s="49"/>
    </row>
    <row r="215" spans="1:7" s="17" customFormat="1" ht="31.5" x14ac:dyDescent="0.25">
      <c r="A215" s="27" t="s">
        <v>37</v>
      </c>
      <c r="B215" s="46" t="s">
        <v>48</v>
      </c>
      <c r="C215" s="46" t="s">
        <v>14</v>
      </c>
      <c r="D215" s="46" t="s">
        <v>174</v>
      </c>
      <c r="E215" s="47">
        <v>200</v>
      </c>
      <c r="F215" s="49">
        <v>2042893.53</v>
      </c>
      <c r="G215" s="49"/>
    </row>
    <row r="216" spans="1:7" s="17" customFormat="1" ht="47.25" hidden="1" x14ac:dyDescent="0.25">
      <c r="A216" s="27" t="s">
        <v>173</v>
      </c>
      <c r="B216" s="46" t="s">
        <v>48</v>
      </c>
      <c r="C216" s="46" t="s">
        <v>14</v>
      </c>
      <c r="D216" s="46" t="s">
        <v>175</v>
      </c>
      <c r="E216" s="47"/>
      <c r="F216" s="49">
        <f>F217</f>
        <v>0</v>
      </c>
      <c r="G216" s="49"/>
    </row>
    <row r="217" spans="1:7" s="17" customFormat="1" ht="31.5" hidden="1" x14ac:dyDescent="0.25">
      <c r="A217" s="27" t="s">
        <v>37</v>
      </c>
      <c r="B217" s="46" t="s">
        <v>48</v>
      </c>
      <c r="C217" s="46" t="s">
        <v>14</v>
      </c>
      <c r="D217" s="46" t="s">
        <v>175</v>
      </c>
      <c r="E217" s="47">
        <v>200</v>
      </c>
      <c r="F217" s="49"/>
      <c r="G217" s="49"/>
    </row>
    <row r="218" spans="1:7" s="17" customFormat="1" hidden="1" x14ac:dyDescent="0.25">
      <c r="A218" s="18" t="s">
        <v>176</v>
      </c>
      <c r="B218" s="19" t="s">
        <v>48</v>
      </c>
      <c r="C218" s="19" t="s">
        <v>72</v>
      </c>
      <c r="D218" s="44"/>
      <c r="E218" s="45"/>
      <c r="F218" s="21">
        <f t="shared" ref="F218:F225" si="15">F219</f>
        <v>0</v>
      </c>
      <c r="G218" s="21">
        <f>G219</f>
        <v>0</v>
      </c>
    </row>
    <row r="219" spans="1:7" s="17" customFormat="1" ht="31.5" hidden="1" x14ac:dyDescent="0.25">
      <c r="A219" s="30" t="s">
        <v>177</v>
      </c>
      <c r="B219" s="44" t="s">
        <v>48</v>
      </c>
      <c r="C219" s="44" t="s">
        <v>72</v>
      </c>
      <c r="D219" s="44" t="s">
        <v>178</v>
      </c>
      <c r="E219" s="45"/>
      <c r="F219" s="48">
        <f t="shared" si="15"/>
        <v>0</v>
      </c>
      <c r="G219" s="48"/>
    </row>
    <row r="220" spans="1:7" s="17" customFormat="1" ht="36.75" hidden="1" customHeight="1" x14ac:dyDescent="0.25">
      <c r="A220" s="30" t="s">
        <v>179</v>
      </c>
      <c r="B220" s="44" t="s">
        <v>48</v>
      </c>
      <c r="C220" s="44" t="s">
        <v>72</v>
      </c>
      <c r="D220" s="44" t="s">
        <v>180</v>
      </c>
      <c r="E220" s="45"/>
      <c r="F220" s="48">
        <f t="shared" si="15"/>
        <v>0</v>
      </c>
      <c r="G220" s="48"/>
    </row>
    <row r="221" spans="1:7" s="17" customFormat="1" ht="37.5" hidden="1" customHeight="1" x14ac:dyDescent="0.25">
      <c r="A221" s="30" t="s">
        <v>181</v>
      </c>
      <c r="B221" s="44" t="s">
        <v>48</v>
      </c>
      <c r="C221" s="44" t="s">
        <v>72</v>
      </c>
      <c r="D221" s="44" t="s">
        <v>182</v>
      </c>
      <c r="E221" s="45"/>
      <c r="F221" s="48">
        <f t="shared" si="15"/>
        <v>0</v>
      </c>
      <c r="G221" s="48"/>
    </row>
    <row r="222" spans="1:7" s="17" customFormat="1" hidden="1" x14ac:dyDescent="0.25">
      <c r="A222" s="30" t="s">
        <v>102</v>
      </c>
      <c r="B222" s="44" t="s">
        <v>48</v>
      </c>
      <c r="C222" s="44" t="s">
        <v>72</v>
      </c>
      <c r="D222" s="44" t="s">
        <v>183</v>
      </c>
      <c r="E222" s="45"/>
      <c r="F222" s="48">
        <f t="shared" si="15"/>
        <v>0</v>
      </c>
      <c r="G222" s="48"/>
    </row>
    <row r="223" spans="1:7" s="17" customFormat="1" hidden="1" x14ac:dyDescent="0.25">
      <c r="A223" s="30" t="s">
        <v>39</v>
      </c>
      <c r="B223" s="44" t="s">
        <v>48</v>
      </c>
      <c r="C223" s="44" t="s">
        <v>72</v>
      </c>
      <c r="D223" s="44" t="s">
        <v>183</v>
      </c>
      <c r="E223" s="47">
        <v>800</v>
      </c>
      <c r="F223" s="48">
        <v>0</v>
      </c>
      <c r="G223" s="48"/>
    </row>
    <row r="224" spans="1:7" s="17" customFormat="1" x14ac:dyDescent="0.25">
      <c r="A224" s="18" t="s">
        <v>184</v>
      </c>
      <c r="B224" s="19" t="s">
        <v>48</v>
      </c>
      <c r="C224" s="19" t="s">
        <v>185</v>
      </c>
      <c r="D224" s="19"/>
      <c r="E224" s="20"/>
      <c r="F224" s="21">
        <f t="shared" si="15"/>
        <v>45043549.770000003</v>
      </c>
      <c r="G224" s="21">
        <f>G225</f>
        <v>0</v>
      </c>
    </row>
    <row r="225" spans="1:7" s="17" customFormat="1" ht="47.25" x14ac:dyDescent="0.25">
      <c r="A225" s="35" t="s">
        <v>186</v>
      </c>
      <c r="B225" s="46" t="s">
        <v>48</v>
      </c>
      <c r="C225" s="46" t="s">
        <v>185</v>
      </c>
      <c r="D225" s="44" t="s">
        <v>187</v>
      </c>
      <c r="E225" s="47"/>
      <c r="F225" s="48">
        <f t="shared" si="15"/>
        <v>45043549.770000003</v>
      </c>
      <c r="G225" s="48"/>
    </row>
    <row r="226" spans="1:7" s="17" customFormat="1" ht="32.25" customHeight="1" x14ac:dyDescent="0.25">
      <c r="A226" s="41" t="s">
        <v>188</v>
      </c>
      <c r="B226" s="46" t="s">
        <v>48</v>
      </c>
      <c r="C226" s="46" t="s">
        <v>185</v>
      </c>
      <c r="D226" s="44" t="s">
        <v>189</v>
      </c>
      <c r="E226" s="47"/>
      <c r="F226" s="48">
        <f>F227+F234+F237+F240</f>
        <v>45043549.770000003</v>
      </c>
      <c r="G226" s="48"/>
    </row>
    <row r="227" spans="1:7" s="17" customFormat="1" ht="32.25" customHeight="1" x14ac:dyDescent="0.25">
      <c r="A227" s="41" t="s">
        <v>190</v>
      </c>
      <c r="B227" s="46" t="s">
        <v>48</v>
      </c>
      <c r="C227" s="46" t="s">
        <v>185</v>
      </c>
      <c r="D227" s="44" t="s">
        <v>191</v>
      </c>
      <c r="E227" s="47"/>
      <c r="F227" s="48">
        <f>F230+F232+F228</f>
        <v>44603549.770000003</v>
      </c>
      <c r="G227" s="48"/>
    </row>
    <row r="228" spans="1:7" s="17" customFormat="1" ht="32.25" hidden="1" customHeight="1" x14ac:dyDescent="0.25">
      <c r="A228" s="30" t="s">
        <v>102</v>
      </c>
      <c r="B228" s="46" t="s">
        <v>48</v>
      </c>
      <c r="C228" s="46" t="s">
        <v>185</v>
      </c>
      <c r="D228" s="44" t="s">
        <v>192</v>
      </c>
      <c r="E228" s="47"/>
      <c r="F228" s="48">
        <f>F229</f>
        <v>0</v>
      </c>
      <c r="G228" s="48"/>
    </row>
    <row r="229" spans="1:7" s="17" customFormat="1" ht="32.25" hidden="1" customHeight="1" x14ac:dyDescent="0.25">
      <c r="A229" s="30" t="s">
        <v>39</v>
      </c>
      <c r="B229" s="46" t="s">
        <v>48</v>
      </c>
      <c r="C229" s="46" t="s">
        <v>185</v>
      </c>
      <c r="D229" s="44" t="s">
        <v>192</v>
      </c>
      <c r="E229" s="47">
        <v>800</v>
      </c>
      <c r="F229" s="48"/>
      <c r="G229" s="48"/>
    </row>
    <row r="230" spans="1:7" s="17" customFormat="1" ht="51.75" customHeight="1" x14ac:dyDescent="0.25">
      <c r="A230" s="50" t="s">
        <v>193</v>
      </c>
      <c r="B230" s="46" t="s">
        <v>48</v>
      </c>
      <c r="C230" s="46" t="s">
        <v>185</v>
      </c>
      <c r="D230" s="44" t="s">
        <v>194</v>
      </c>
      <c r="E230" s="47"/>
      <c r="F230" s="48">
        <f>F231</f>
        <v>42373372.280000001</v>
      </c>
      <c r="G230" s="48"/>
    </row>
    <row r="231" spans="1:7" s="17" customFormat="1" ht="24.75" customHeight="1" x14ac:dyDescent="0.25">
      <c r="A231" s="30" t="s">
        <v>39</v>
      </c>
      <c r="B231" s="46" t="s">
        <v>48</v>
      </c>
      <c r="C231" s="46" t="s">
        <v>185</v>
      </c>
      <c r="D231" s="44" t="s">
        <v>194</v>
      </c>
      <c r="E231" s="47">
        <v>800</v>
      </c>
      <c r="F231" s="48">
        <v>42373372.280000001</v>
      </c>
      <c r="G231" s="48"/>
    </row>
    <row r="232" spans="1:7" s="17" customFormat="1" ht="47.25" customHeight="1" x14ac:dyDescent="0.25">
      <c r="A232" s="41" t="s">
        <v>195</v>
      </c>
      <c r="B232" s="46" t="s">
        <v>48</v>
      </c>
      <c r="C232" s="46" t="s">
        <v>185</v>
      </c>
      <c r="D232" s="44" t="s">
        <v>196</v>
      </c>
      <c r="E232" s="47"/>
      <c r="F232" s="48">
        <f>F233</f>
        <v>2230177.4900000002</v>
      </c>
      <c r="G232" s="48"/>
    </row>
    <row r="233" spans="1:7" s="17" customFormat="1" x14ac:dyDescent="0.25">
      <c r="A233" s="30" t="s">
        <v>39</v>
      </c>
      <c r="B233" s="46" t="s">
        <v>48</v>
      </c>
      <c r="C233" s="46" t="s">
        <v>185</v>
      </c>
      <c r="D233" s="44" t="s">
        <v>196</v>
      </c>
      <c r="E233" s="47">
        <v>800</v>
      </c>
      <c r="F233" s="48">
        <v>2230177.4900000002</v>
      </c>
      <c r="G233" s="48"/>
    </row>
    <row r="234" spans="1:7" s="17" customFormat="1" ht="47.25" hidden="1" x14ac:dyDescent="0.25">
      <c r="A234" s="41" t="s">
        <v>197</v>
      </c>
      <c r="B234" s="46" t="s">
        <v>48</v>
      </c>
      <c r="C234" s="46" t="s">
        <v>185</v>
      </c>
      <c r="D234" s="44" t="s">
        <v>198</v>
      </c>
      <c r="E234" s="47"/>
      <c r="F234" s="48">
        <f t="shared" ref="F234:F240" si="16">F235</f>
        <v>0</v>
      </c>
      <c r="G234" s="48"/>
    </row>
    <row r="235" spans="1:7" s="17" customFormat="1" hidden="1" x14ac:dyDescent="0.25">
      <c r="A235" s="34" t="s">
        <v>102</v>
      </c>
      <c r="B235" s="46" t="s">
        <v>48</v>
      </c>
      <c r="C235" s="46" t="s">
        <v>185</v>
      </c>
      <c r="D235" s="44" t="s">
        <v>199</v>
      </c>
      <c r="E235" s="47"/>
      <c r="F235" s="48">
        <f t="shared" si="16"/>
        <v>0</v>
      </c>
      <c r="G235" s="48"/>
    </row>
    <row r="236" spans="1:7" s="17" customFormat="1" ht="31.5" hidden="1" x14ac:dyDescent="0.25">
      <c r="A236" s="27" t="s">
        <v>37</v>
      </c>
      <c r="B236" s="46" t="s">
        <v>48</v>
      </c>
      <c r="C236" s="46" t="s">
        <v>185</v>
      </c>
      <c r="D236" s="44" t="s">
        <v>199</v>
      </c>
      <c r="E236" s="47">
        <v>200</v>
      </c>
      <c r="F236" s="48">
        <v>0</v>
      </c>
      <c r="G236" s="48"/>
    </row>
    <row r="237" spans="1:7" s="17" customFormat="1" ht="31.5" x14ac:dyDescent="0.25">
      <c r="A237" s="41" t="s">
        <v>200</v>
      </c>
      <c r="B237" s="46" t="s">
        <v>48</v>
      </c>
      <c r="C237" s="46" t="s">
        <v>185</v>
      </c>
      <c r="D237" s="44" t="s">
        <v>201</v>
      </c>
      <c r="E237" s="47"/>
      <c r="F237" s="48">
        <f t="shared" si="16"/>
        <v>250000</v>
      </c>
      <c r="G237" s="48"/>
    </row>
    <row r="238" spans="1:7" s="17" customFormat="1" x14ac:dyDescent="0.25">
      <c r="A238" s="34" t="s">
        <v>102</v>
      </c>
      <c r="B238" s="46" t="s">
        <v>48</v>
      </c>
      <c r="C238" s="46" t="s">
        <v>185</v>
      </c>
      <c r="D238" s="44" t="s">
        <v>202</v>
      </c>
      <c r="E238" s="47"/>
      <c r="F238" s="48">
        <f t="shared" si="16"/>
        <v>250000</v>
      </c>
      <c r="G238" s="48"/>
    </row>
    <row r="239" spans="1:7" s="17" customFormat="1" x14ac:dyDescent="0.25">
      <c r="A239" s="30" t="s">
        <v>39</v>
      </c>
      <c r="B239" s="46" t="s">
        <v>48</v>
      </c>
      <c r="C239" s="46" t="s">
        <v>185</v>
      </c>
      <c r="D239" s="44" t="s">
        <v>202</v>
      </c>
      <c r="E239" s="47">
        <v>800</v>
      </c>
      <c r="F239" s="48">
        <v>250000</v>
      </c>
      <c r="G239" s="48"/>
    </row>
    <row r="240" spans="1:7" s="17" customFormat="1" ht="31.5" x14ac:dyDescent="0.25">
      <c r="A240" s="27" t="s">
        <v>203</v>
      </c>
      <c r="B240" s="46" t="s">
        <v>48</v>
      </c>
      <c r="C240" s="46" t="s">
        <v>185</v>
      </c>
      <c r="D240" s="44" t="s">
        <v>204</v>
      </c>
      <c r="E240" s="47"/>
      <c r="F240" s="48">
        <f t="shared" si="16"/>
        <v>190000</v>
      </c>
      <c r="G240" s="48"/>
    </row>
    <row r="241" spans="1:7" s="17" customFormat="1" x14ac:dyDescent="0.25">
      <c r="A241" s="27" t="s">
        <v>102</v>
      </c>
      <c r="B241" s="46" t="s">
        <v>48</v>
      </c>
      <c r="C241" s="46" t="s">
        <v>185</v>
      </c>
      <c r="D241" s="44" t="s">
        <v>205</v>
      </c>
      <c r="E241" s="47"/>
      <c r="F241" s="48">
        <f>F243+F242</f>
        <v>190000</v>
      </c>
      <c r="G241" s="48"/>
    </row>
    <row r="242" spans="1:7" s="17" customFormat="1" ht="31.5" hidden="1" x14ac:dyDescent="0.25">
      <c r="A242" s="27" t="s">
        <v>37</v>
      </c>
      <c r="B242" s="46" t="s">
        <v>48</v>
      </c>
      <c r="C242" s="46" t="s">
        <v>185</v>
      </c>
      <c r="D242" s="44" t="s">
        <v>205</v>
      </c>
      <c r="E242" s="47">
        <v>200</v>
      </c>
      <c r="F242" s="48"/>
      <c r="G242" s="48"/>
    </row>
    <row r="243" spans="1:7" s="17" customFormat="1" x14ac:dyDescent="0.25">
      <c r="A243" s="27" t="s">
        <v>39</v>
      </c>
      <c r="B243" s="46" t="s">
        <v>48</v>
      </c>
      <c r="C243" s="46" t="s">
        <v>185</v>
      </c>
      <c r="D243" s="44" t="s">
        <v>205</v>
      </c>
      <c r="E243" s="47">
        <v>800</v>
      </c>
      <c r="F243" s="48">
        <v>190000</v>
      </c>
      <c r="G243" s="48"/>
    </row>
    <row r="244" spans="1:7" s="17" customFormat="1" x14ac:dyDescent="0.25">
      <c r="A244" s="37" t="s">
        <v>206</v>
      </c>
      <c r="B244" s="51" t="s">
        <v>48</v>
      </c>
      <c r="C244" s="51" t="s">
        <v>131</v>
      </c>
      <c r="D244" s="44"/>
      <c r="E244" s="47"/>
      <c r="F244" s="21">
        <f t="shared" ref="F244:F246" si="17">F245</f>
        <v>1714013.8099999998</v>
      </c>
      <c r="G244" s="48"/>
    </row>
    <row r="245" spans="1:7" s="17" customFormat="1" ht="47.25" x14ac:dyDescent="0.25">
      <c r="A245" s="35" t="s">
        <v>186</v>
      </c>
      <c r="B245" s="52" t="s">
        <v>48</v>
      </c>
      <c r="C245" s="53" t="s">
        <v>131</v>
      </c>
      <c r="D245" s="44" t="s">
        <v>187</v>
      </c>
      <c r="E245" s="47"/>
      <c r="F245" s="48">
        <f t="shared" si="17"/>
        <v>1714013.8099999998</v>
      </c>
      <c r="G245" s="48"/>
    </row>
    <row r="246" spans="1:7" s="17" customFormat="1" x14ac:dyDescent="0.25">
      <c r="A246" s="27" t="s">
        <v>207</v>
      </c>
      <c r="B246" s="52" t="s">
        <v>48</v>
      </c>
      <c r="C246" s="53" t="s">
        <v>131</v>
      </c>
      <c r="D246" s="44" t="s">
        <v>208</v>
      </c>
      <c r="E246" s="47"/>
      <c r="F246" s="48">
        <f t="shared" si="17"/>
        <v>1714013.8099999998</v>
      </c>
      <c r="G246" s="48"/>
    </row>
    <row r="247" spans="1:7" s="17" customFormat="1" x14ac:dyDescent="0.25">
      <c r="A247" s="27" t="s">
        <v>209</v>
      </c>
      <c r="B247" s="52" t="s">
        <v>48</v>
      </c>
      <c r="C247" s="53" t="s">
        <v>131</v>
      </c>
      <c r="D247" s="44" t="s">
        <v>210</v>
      </c>
      <c r="E247" s="47"/>
      <c r="F247" s="48">
        <f>F248+F250+F254+F252+F256</f>
        <v>1714013.8099999998</v>
      </c>
      <c r="G247" s="48"/>
    </row>
    <row r="248" spans="1:7" s="17" customFormat="1" x14ac:dyDescent="0.25">
      <c r="A248" s="27" t="s">
        <v>102</v>
      </c>
      <c r="B248" s="52" t="s">
        <v>48</v>
      </c>
      <c r="C248" s="53" t="s">
        <v>131</v>
      </c>
      <c r="D248" s="44" t="s">
        <v>211</v>
      </c>
      <c r="E248" s="47"/>
      <c r="F248" s="48">
        <f>F249</f>
        <v>552361.38</v>
      </c>
      <c r="G248" s="48"/>
    </row>
    <row r="249" spans="1:7" s="17" customFormat="1" ht="31.5" x14ac:dyDescent="0.25">
      <c r="A249" s="27" t="s">
        <v>37</v>
      </c>
      <c r="B249" s="52" t="s">
        <v>48</v>
      </c>
      <c r="C249" s="53" t="s">
        <v>131</v>
      </c>
      <c r="D249" s="44" t="s">
        <v>211</v>
      </c>
      <c r="E249" s="47">
        <v>200</v>
      </c>
      <c r="F249" s="48">
        <v>552361.38</v>
      </c>
      <c r="G249" s="48"/>
    </row>
    <row r="250" spans="1:7" s="17" customFormat="1" ht="63" x14ac:dyDescent="0.25">
      <c r="A250" s="27" t="s">
        <v>212</v>
      </c>
      <c r="B250" s="46" t="s">
        <v>48</v>
      </c>
      <c r="C250" s="46" t="s">
        <v>131</v>
      </c>
      <c r="D250" s="53" t="s">
        <v>213</v>
      </c>
      <c r="E250" s="47"/>
      <c r="F250" s="48">
        <f>F251</f>
        <v>997969.81</v>
      </c>
      <c r="G250" s="48"/>
    </row>
    <row r="251" spans="1:7" s="17" customFormat="1" ht="31.5" x14ac:dyDescent="0.25">
      <c r="A251" s="27" t="s">
        <v>37</v>
      </c>
      <c r="B251" s="46" t="s">
        <v>48</v>
      </c>
      <c r="C251" s="46" t="s">
        <v>131</v>
      </c>
      <c r="D251" s="53" t="s">
        <v>213</v>
      </c>
      <c r="E251" s="47" t="s">
        <v>38</v>
      </c>
      <c r="F251" s="48">
        <v>997969.81</v>
      </c>
      <c r="G251" s="48"/>
    </row>
    <row r="252" spans="1:7" s="17" customFormat="1" ht="106.5" customHeight="1" x14ac:dyDescent="0.25">
      <c r="A252" s="27" t="s">
        <v>214</v>
      </c>
      <c r="B252" s="46" t="s">
        <v>48</v>
      </c>
      <c r="C252" s="46" t="s">
        <v>131</v>
      </c>
      <c r="D252" s="53" t="s">
        <v>215</v>
      </c>
      <c r="E252" s="47"/>
      <c r="F252" s="48">
        <f>F253</f>
        <v>105600</v>
      </c>
      <c r="G252" s="48"/>
    </row>
    <row r="253" spans="1:7" s="17" customFormat="1" ht="31.5" x14ac:dyDescent="0.25">
      <c r="A253" s="27" t="s">
        <v>37</v>
      </c>
      <c r="B253" s="46" t="s">
        <v>48</v>
      </c>
      <c r="C253" s="46" t="s">
        <v>131</v>
      </c>
      <c r="D253" s="53" t="s">
        <v>215</v>
      </c>
      <c r="E253" s="47">
        <v>200</v>
      </c>
      <c r="F253" s="48">
        <v>105600</v>
      </c>
      <c r="G253" s="48"/>
    </row>
    <row r="254" spans="1:7" s="17" customFormat="1" ht="63" x14ac:dyDescent="0.25">
      <c r="A254" s="27" t="s">
        <v>216</v>
      </c>
      <c r="B254" s="46" t="s">
        <v>48</v>
      </c>
      <c r="C254" s="46" t="s">
        <v>131</v>
      </c>
      <c r="D254" s="53" t="s">
        <v>217</v>
      </c>
      <c r="E254" s="47"/>
      <c r="F254" s="48">
        <f>SUM(F255)</f>
        <v>52524.73</v>
      </c>
      <c r="G254" s="48"/>
    </row>
    <row r="255" spans="1:7" s="17" customFormat="1" ht="31.5" x14ac:dyDescent="0.25">
      <c r="A255" s="27" t="s">
        <v>37</v>
      </c>
      <c r="B255" s="46" t="s">
        <v>48</v>
      </c>
      <c r="C255" s="46" t="s">
        <v>131</v>
      </c>
      <c r="D255" s="53" t="s">
        <v>217</v>
      </c>
      <c r="E255" s="47" t="s">
        <v>38</v>
      </c>
      <c r="F255" s="48">
        <v>52524.73</v>
      </c>
      <c r="G255" s="48"/>
    </row>
    <row r="256" spans="1:7" s="17" customFormat="1" ht="110.25" x14ac:dyDescent="0.25">
      <c r="A256" s="27" t="s">
        <v>218</v>
      </c>
      <c r="B256" s="46" t="s">
        <v>48</v>
      </c>
      <c r="C256" s="46" t="s">
        <v>131</v>
      </c>
      <c r="D256" s="53" t="s">
        <v>219</v>
      </c>
      <c r="E256" s="47"/>
      <c r="F256" s="48">
        <f>F257</f>
        <v>5557.89</v>
      </c>
      <c r="G256" s="48"/>
    </row>
    <row r="257" spans="1:7" s="17" customFormat="1" ht="31.5" x14ac:dyDescent="0.25">
      <c r="A257" s="27" t="s">
        <v>37</v>
      </c>
      <c r="B257" s="46" t="s">
        <v>48</v>
      </c>
      <c r="C257" s="46" t="s">
        <v>131</v>
      </c>
      <c r="D257" s="53" t="s">
        <v>219</v>
      </c>
      <c r="E257" s="47" t="s">
        <v>38</v>
      </c>
      <c r="F257" s="48">
        <v>5557.89</v>
      </c>
      <c r="G257" s="48"/>
    </row>
    <row r="258" spans="1:7" x14ac:dyDescent="0.25">
      <c r="A258" s="18" t="s">
        <v>220</v>
      </c>
      <c r="B258" s="19" t="s">
        <v>48</v>
      </c>
      <c r="C258" s="19" t="s">
        <v>157</v>
      </c>
      <c r="D258" s="44"/>
      <c r="E258" s="45"/>
      <c r="F258" s="21">
        <f>F259+F271</f>
        <v>3734380.34</v>
      </c>
      <c r="G258" s="21">
        <f>G259+G271</f>
        <v>0</v>
      </c>
    </row>
    <row r="259" spans="1:7" ht="35.25" customHeight="1" x14ac:dyDescent="0.25">
      <c r="A259" s="27" t="s">
        <v>49</v>
      </c>
      <c r="B259" s="46" t="s">
        <v>48</v>
      </c>
      <c r="C259" s="46" t="s">
        <v>157</v>
      </c>
      <c r="D259" s="46">
        <v>7500000000</v>
      </c>
      <c r="E259" s="47"/>
      <c r="F259" s="49">
        <f>F260</f>
        <v>3208548</v>
      </c>
      <c r="G259" s="49"/>
    </row>
    <row r="260" spans="1:7" ht="53.25" customHeight="1" x14ac:dyDescent="0.25">
      <c r="A260" s="27" t="s">
        <v>221</v>
      </c>
      <c r="B260" s="46" t="s">
        <v>48</v>
      </c>
      <c r="C260" s="46" t="s">
        <v>157</v>
      </c>
      <c r="D260" s="46">
        <v>7550000000</v>
      </c>
      <c r="E260" s="47"/>
      <c r="F260" s="49">
        <f>F261+F268</f>
        <v>3208548</v>
      </c>
      <c r="G260" s="49"/>
    </row>
    <row r="261" spans="1:7" ht="49.5" customHeight="1" x14ac:dyDescent="0.25">
      <c r="A261" s="38" t="s">
        <v>222</v>
      </c>
      <c r="B261" s="46" t="s">
        <v>48</v>
      </c>
      <c r="C261" s="46" t="s">
        <v>157</v>
      </c>
      <c r="D261" s="46">
        <v>7550100000</v>
      </c>
      <c r="E261" s="47"/>
      <c r="F261" s="49">
        <f>F262+F264+F266</f>
        <v>2838548</v>
      </c>
      <c r="G261" s="49"/>
    </row>
    <row r="262" spans="1:7" ht="21" customHeight="1" x14ac:dyDescent="0.25">
      <c r="A262" s="34" t="s">
        <v>223</v>
      </c>
      <c r="B262" s="46" t="s">
        <v>48</v>
      </c>
      <c r="C262" s="46" t="s">
        <v>157</v>
      </c>
      <c r="D262" s="46">
        <v>7550120070</v>
      </c>
      <c r="E262" s="47"/>
      <c r="F262" s="49">
        <f>F263</f>
        <v>2800000</v>
      </c>
      <c r="G262" s="49"/>
    </row>
    <row r="263" spans="1:7" ht="35.25" customHeight="1" x14ac:dyDescent="0.25">
      <c r="A263" s="27" t="s">
        <v>37</v>
      </c>
      <c r="B263" s="46" t="s">
        <v>48</v>
      </c>
      <c r="C263" s="46" t="s">
        <v>157</v>
      </c>
      <c r="D263" s="46">
        <v>7550120070</v>
      </c>
      <c r="E263" s="47">
        <v>200</v>
      </c>
      <c r="F263" s="49">
        <v>2800000</v>
      </c>
      <c r="G263" s="49"/>
    </row>
    <row r="264" spans="1:7" ht="65.25" customHeight="1" x14ac:dyDescent="0.25">
      <c r="A264" s="27" t="s">
        <v>224</v>
      </c>
      <c r="B264" s="46" t="s">
        <v>48</v>
      </c>
      <c r="C264" s="46" t="s">
        <v>157</v>
      </c>
      <c r="D264" s="46">
        <v>7550170570</v>
      </c>
      <c r="E264" s="47" t="s">
        <v>116</v>
      </c>
      <c r="F264" s="49">
        <f>F265</f>
        <v>36620.6</v>
      </c>
      <c r="G264" s="49"/>
    </row>
    <row r="265" spans="1:7" ht="35.25" customHeight="1" x14ac:dyDescent="0.25">
      <c r="A265" s="27" t="s">
        <v>37</v>
      </c>
      <c r="B265" s="46" t="s">
        <v>48</v>
      </c>
      <c r="C265" s="46" t="s">
        <v>157</v>
      </c>
      <c r="D265" s="46">
        <v>7550170570</v>
      </c>
      <c r="E265" s="47">
        <v>200</v>
      </c>
      <c r="F265" s="49">
        <v>36620.6</v>
      </c>
      <c r="G265" s="49"/>
    </row>
    <row r="266" spans="1:7" ht="76.5" customHeight="1" x14ac:dyDescent="0.25">
      <c r="A266" s="27" t="s">
        <v>225</v>
      </c>
      <c r="B266" s="46" t="s">
        <v>48</v>
      </c>
      <c r="C266" s="46" t="s">
        <v>157</v>
      </c>
      <c r="D266" s="46" t="s">
        <v>226</v>
      </c>
      <c r="E266" s="47"/>
      <c r="F266" s="49">
        <f>F267</f>
        <v>1927.4</v>
      </c>
      <c r="G266" s="49"/>
    </row>
    <row r="267" spans="1:7" ht="35.25" customHeight="1" x14ac:dyDescent="0.25">
      <c r="A267" s="27" t="s">
        <v>37</v>
      </c>
      <c r="B267" s="46" t="s">
        <v>48</v>
      </c>
      <c r="C267" s="46" t="s">
        <v>157</v>
      </c>
      <c r="D267" s="46" t="s">
        <v>226</v>
      </c>
      <c r="E267" s="47">
        <v>200</v>
      </c>
      <c r="F267" s="49">
        <v>1927.4</v>
      </c>
      <c r="G267" s="49"/>
    </row>
    <row r="268" spans="1:7" ht="33" customHeight="1" x14ac:dyDescent="0.25">
      <c r="A268" s="38" t="s">
        <v>227</v>
      </c>
      <c r="B268" s="46" t="s">
        <v>48</v>
      </c>
      <c r="C268" s="46" t="s">
        <v>157</v>
      </c>
      <c r="D268" s="46">
        <v>7550200000</v>
      </c>
      <c r="E268" s="47"/>
      <c r="F268" s="49">
        <f t="shared" ref="F268:F274" si="18">F269</f>
        <v>370000</v>
      </c>
      <c r="G268" s="49"/>
    </row>
    <row r="269" spans="1:7" ht="28.5" customHeight="1" x14ac:dyDescent="0.25">
      <c r="A269" s="34" t="s">
        <v>223</v>
      </c>
      <c r="B269" s="46" t="s">
        <v>48</v>
      </c>
      <c r="C269" s="46" t="s">
        <v>157</v>
      </c>
      <c r="D269" s="46">
        <v>7550220070</v>
      </c>
      <c r="E269" s="47"/>
      <c r="F269" s="49">
        <f t="shared" si="18"/>
        <v>370000</v>
      </c>
      <c r="G269" s="49"/>
    </row>
    <row r="270" spans="1:7" ht="33" customHeight="1" x14ac:dyDescent="0.25">
      <c r="A270" s="27" t="s">
        <v>37</v>
      </c>
      <c r="B270" s="46" t="s">
        <v>48</v>
      </c>
      <c r="C270" s="46" t="s">
        <v>157</v>
      </c>
      <c r="D270" s="46">
        <v>7550220070</v>
      </c>
      <c r="E270" s="47">
        <v>200</v>
      </c>
      <c r="F270" s="49">
        <v>370000</v>
      </c>
      <c r="G270" s="49"/>
    </row>
    <row r="271" spans="1:7" ht="66.75" customHeight="1" x14ac:dyDescent="0.25">
      <c r="A271" s="35" t="s">
        <v>228</v>
      </c>
      <c r="B271" s="46" t="s">
        <v>48</v>
      </c>
      <c r="C271" s="46" t="s">
        <v>157</v>
      </c>
      <c r="D271" s="44" t="s">
        <v>229</v>
      </c>
      <c r="E271" s="31"/>
      <c r="F271" s="48">
        <f t="shared" si="18"/>
        <v>525832.34</v>
      </c>
      <c r="G271" s="49"/>
    </row>
    <row r="272" spans="1:7" ht="37.5" customHeight="1" x14ac:dyDescent="0.25">
      <c r="A272" s="30" t="s">
        <v>230</v>
      </c>
      <c r="B272" s="46" t="s">
        <v>48</v>
      </c>
      <c r="C272" s="46" t="s">
        <v>157</v>
      </c>
      <c r="D272" s="28" t="s">
        <v>231</v>
      </c>
      <c r="E272" s="31"/>
      <c r="F272" s="48">
        <f t="shared" si="18"/>
        <v>525832.34</v>
      </c>
      <c r="G272" s="49"/>
    </row>
    <row r="273" spans="1:7" ht="31.5" customHeight="1" x14ac:dyDescent="0.25">
      <c r="A273" s="38" t="s">
        <v>232</v>
      </c>
      <c r="B273" s="46" t="s">
        <v>48</v>
      </c>
      <c r="C273" s="46" t="s">
        <v>157</v>
      </c>
      <c r="D273" s="28" t="s">
        <v>233</v>
      </c>
      <c r="E273" s="31"/>
      <c r="F273" s="48">
        <f t="shared" si="18"/>
        <v>525832.34</v>
      </c>
      <c r="G273" s="49"/>
    </row>
    <row r="274" spans="1:7" ht="25.5" customHeight="1" x14ac:dyDescent="0.25">
      <c r="A274" s="34" t="s">
        <v>223</v>
      </c>
      <c r="B274" s="46" t="s">
        <v>48</v>
      </c>
      <c r="C274" s="46" t="s">
        <v>157</v>
      </c>
      <c r="D274" s="28" t="s">
        <v>234</v>
      </c>
      <c r="E274" s="31"/>
      <c r="F274" s="48">
        <f t="shared" si="18"/>
        <v>525832.34</v>
      </c>
      <c r="G274" s="49"/>
    </row>
    <row r="275" spans="1:7" ht="36" customHeight="1" x14ac:dyDescent="0.25">
      <c r="A275" s="27" t="s">
        <v>37</v>
      </c>
      <c r="B275" s="46" t="s">
        <v>48</v>
      </c>
      <c r="C275" s="46" t="s">
        <v>157</v>
      </c>
      <c r="D275" s="28" t="s">
        <v>234</v>
      </c>
      <c r="E275" s="31" t="s">
        <v>38</v>
      </c>
      <c r="F275" s="48">
        <v>525832.34</v>
      </c>
      <c r="G275" s="49"/>
    </row>
    <row r="276" spans="1:7" s="17" customFormat="1" ht="21.75" customHeight="1" x14ac:dyDescent="0.25">
      <c r="A276" s="18" t="s">
        <v>235</v>
      </c>
      <c r="B276" s="19" t="s">
        <v>48</v>
      </c>
      <c r="C276" s="19" t="s">
        <v>236</v>
      </c>
      <c r="D276" s="19"/>
      <c r="E276" s="20"/>
      <c r="F276" s="21">
        <f>F277+F306+F300</f>
        <v>845844</v>
      </c>
      <c r="G276" s="21">
        <f>G277+G306+G300</f>
        <v>0</v>
      </c>
    </row>
    <row r="277" spans="1:7" ht="31.5" x14ac:dyDescent="0.25">
      <c r="A277" s="30" t="s">
        <v>177</v>
      </c>
      <c r="B277" s="44" t="s">
        <v>48</v>
      </c>
      <c r="C277" s="44" t="s">
        <v>236</v>
      </c>
      <c r="D277" s="44" t="s">
        <v>178</v>
      </c>
      <c r="E277" s="45"/>
      <c r="F277" s="48">
        <f>F278+F293</f>
        <v>647844</v>
      </c>
      <c r="G277" s="48">
        <f>G278+G293</f>
        <v>0</v>
      </c>
    </row>
    <row r="278" spans="1:7" ht="47.25" x14ac:dyDescent="0.25">
      <c r="A278" s="30" t="s">
        <v>237</v>
      </c>
      <c r="B278" s="44" t="s">
        <v>48</v>
      </c>
      <c r="C278" s="44" t="s">
        <v>236</v>
      </c>
      <c r="D278" s="44" t="s">
        <v>238</v>
      </c>
      <c r="E278" s="45"/>
      <c r="F278" s="48">
        <f>F279+F282+F290</f>
        <v>197844</v>
      </c>
      <c r="G278" s="48">
        <f>G279+G282+G290</f>
        <v>0</v>
      </c>
    </row>
    <row r="279" spans="1:7" ht="31.5" x14ac:dyDescent="0.25">
      <c r="A279" s="38" t="s">
        <v>239</v>
      </c>
      <c r="B279" s="44" t="s">
        <v>48</v>
      </c>
      <c r="C279" s="44" t="s">
        <v>236</v>
      </c>
      <c r="D279" s="44" t="s">
        <v>240</v>
      </c>
      <c r="E279" s="45"/>
      <c r="F279" s="48">
        <f t="shared" ref="F279:F280" si="19">F280</f>
        <v>30000</v>
      </c>
      <c r="G279" s="48"/>
    </row>
    <row r="280" spans="1:7" x14ac:dyDescent="0.25">
      <c r="A280" s="34" t="s">
        <v>102</v>
      </c>
      <c r="B280" s="44" t="s">
        <v>48</v>
      </c>
      <c r="C280" s="44" t="s">
        <v>236</v>
      </c>
      <c r="D280" s="44" t="s">
        <v>241</v>
      </c>
      <c r="E280" s="45"/>
      <c r="F280" s="48">
        <f t="shared" si="19"/>
        <v>30000</v>
      </c>
      <c r="G280" s="48"/>
    </row>
    <row r="281" spans="1:7" ht="34.5" customHeight="1" x14ac:dyDescent="0.25">
      <c r="A281" s="27" t="s">
        <v>110</v>
      </c>
      <c r="B281" s="44" t="s">
        <v>48</v>
      </c>
      <c r="C281" s="44" t="s">
        <v>236</v>
      </c>
      <c r="D281" s="44" t="s">
        <v>241</v>
      </c>
      <c r="E281" s="45" t="s">
        <v>112</v>
      </c>
      <c r="F281" s="48">
        <v>30000</v>
      </c>
      <c r="G281" s="48"/>
    </row>
    <row r="282" spans="1:7" ht="34.5" customHeight="1" x14ac:dyDescent="0.25">
      <c r="A282" s="38" t="s">
        <v>242</v>
      </c>
      <c r="B282" s="44" t="s">
        <v>48</v>
      </c>
      <c r="C282" s="44" t="s">
        <v>236</v>
      </c>
      <c r="D282" s="44" t="s">
        <v>243</v>
      </c>
      <c r="E282" s="45"/>
      <c r="F282" s="48">
        <f>F283+F288+F286</f>
        <v>165000</v>
      </c>
      <c r="G282" s="48">
        <f>G283</f>
        <v>0</v>
      </c>
    </row>
    <row r="283" spans="1:7" ht="23.25" customHeight="1" x14ac:dyDescent="0.25">
      <c r="A283" s="34" t="s">
        <v>102</v>
      </c>
      <c r="B283" s="44" t="s">
        <v>48</v>
      </c>
      <c r="C283" s="44" t="s">
        <v>236</v>
      </c>
      <c r="D283" s="44" t="s">
        <v>244</v>
      </c>
      <c r="E283" s="45"/>
      <c r="F283" s="48">
        <f>F285+F284</f>
        <v>165000</v>
      </c>
      <c r="G283" s="48"/>
    </row>
    <row r="284" spans="1:7" ht="37.5" hidden="1" customHeight="1" x14ac:dyDescent="0.25">
      <c r="A284" s="27" t="s">
        <v>37</v>
      </c>
      <c r="B284" s="44" t="s">
        <v>48</v>
      </c>
      <c r="C284" s="44" t="s">
        <v>236</v>
      </c>
      <c r="D284" s="44" t="s">
        <v>244</v>
      </c>
      <c r="E284" s="45" t="s">
        <v>38</v>
      </c>
      <c r="F284" s="48">
        <v>0</v>
      </c>
      <c r="G284" s="48"/>
    </row>
    <row r="285" spans="1:7" ht="34.5" customHeight="1" x14ac:dyDescent="0.25">
      <c r="A285" s="27" t="s">
        <v>110</v>
      </c>
      <c r="B285" s="44" t="s">
        <v>48</v>
      </c>
      <c r="C285" s="44" t="s">
        <v>236</v>
      </c>
      <c r="D285" s="44" t="s">
        <v>244</v>
      </c>
      <c r="E285" s="45" t="s">
        <v>112</v>
      </c>
      <c r="F285" s="48">
        <v>165000</v>
      </c>
      <c r="G285" s="48"/>
    </row>
    <row r="286" spans="1:7" ht="47.25" hidden="1" x14ac:dyDescent="0.25">
      <c r="A286" s="27" t="s">
        <v>245</v>
      </c>
      <c r="B286" s="44" t="s">
        <v>48</v>
      </c>
      <c r="C286" s="44" t="s">
        <v>236</v>
      </c>
      <c r="D286" s="44" t="s">
        <v>246</v>
      </c>
      <c r="E286" s="45"/>
      <c r="F286" s="48">
        <f>F287</f>
        <v>0</v>
      </c>
      <c r="G286" s="48"/>
    </row>
    <row r="287" spans="1:7" ht="34.5" hidden="1" customHeight="1" x14ac:dyDescent="0.25">
      <c r="A287" s="30" t="s">
        <v>39</v>
      </c>
      <c r="B287" s="44" t="s">
        <v>48</v>
      </c>
      <c r="C287" s="44" t="s">
        <v>236</v>
      </c>
      <c r="D287" s="44" t="s">
        <v>246</v>
      </c>
      <c r="E287" s="45" t="s">
        <v>40</v>
      </c>
      <c r="F287" s="48"/>
      <c r="G287" s="48"/>
    </row>
    <row r="288" spans="1:7" ht="70.5" hidden="1" customHeight="1" x14ac:dyDescent="0.25">
      <c r="A288" s="27" t="s">
        <v>247</v>
      </c>
      <c r="B288" s="44" t="s">
        <v>48</v>
      </c>
      <c r="C288" s="44" t="s">
        <v>236</v>
      </c>
      <c r="D288" s="44" t="s">
        <v>248</v>
      </c>
      <c r="E288" s="45"/>
      <c r="F288" s="48">
        <f>F289</f>
        <v>0</v>
      </c>
      <c r="G288" s="48"/>
    </row>
    <row r="289" spans="1:7" ht="23.25" hidden="1" customHeight="1" x14ac:dyDescent="0.25">
      <c r="A289" s="30" t="s">
        <v>39</v>
      </c>
      <c r="B289" s="44" t="s">
        <v>48</v>
      </c>
      <c r="C289" s="44" t="s">
        <v>236</v>
      </c>
      <c r="D289" s="44" t="s">
        <v>248</v>
      </c>
      <c r="E289" s="45" t="s">
        <v>40</v>
      </c>
      <c r="F289" s="48">
        <v>0</v>
      </c>
      <c r="G289" s="48"/>
    </row>
    <row r="290" spans="1:7" ht="50.25" customHeight="1" x14ac:dyDescent="0.25">
      <c r="A290" s="38" t="s">
        <v>249</v>
      </c>
      <c r="B290" s="46" t="s">
        <v>48</v>
      </c>
      <c r="C290" s="46" t="s">
        <v>236</v>
      </c>
      <c r="D290" s="46">
        <v>7010300000</v>
      </c>
      <c r="E290" s="45"/>
      <c r="F290" s="48">
        <f t="shared" ref="F290:F291" si="20">F291</f>
        <v>2844</v>
      </c>
      <c r="G290" s="48"/>
    </row>
    <row r="291" spans="1:7" ht="78.75" x14ac:dyDescent="0.25">
      <c r="A291" s="27" t="s">
        <v>250</v>
      </c>
      <c r="B291" s="46" t="s">
        <v>48</v>
      </c>
      <c r="C291" s="46" t="s">
        <v>236</v>
      </c>
      <c r="D291" s="46">
        <v>7010375510</v>
      </c>
      <c r="E291" s="45"/>
      <c r="F291" s="48">
        <f t="shared" si="20"/>
        <v>2844</v>
      </c>
      <c r="G291" s="48"/>
    </row>
    <row r="292" spans="1:7" ht="31.5" x14ac:dyDescent="0.25">
      <c r="A292" s="27" t="s">
        <v>37</v>
      </c>
      <c r="B292" s="46" t="s">
        <v>48</v>
      </c>
      <c r="C292" s="46" t="s">
        <v>236</v>
      </c>
      <c r="D292" s="46">
        <v>7010375510</v>
      </c>
      <c r="E292" s="45" t="s">
        <v>38</v>
      </c>
      <c r="F292" s="48">
        <v>2844</v>
      </c>
      <c r="G292" s="48"/>
    </row>
    <row r="293" spans="1:7" x14ac:dyDescent="0.25">
      <c r="A293" s="30" t="s">
        <v>251</v>
      </c>
      <c r="B293" s="44" t="s">
        <v>48</v>
      </c>
      <c r="C293" s="44" t="s">
        <v>236</v>
      </c>
      <c r="D293" s="44" t="s">
        <v>252</v>
      </c>
      <c r="E293" s="45"/>
      <c r="F293" s="48">
        <f>F294+F297</f>
        <v>450000</v>
      </c>
      <c r="G293" s="48"/>
    </row>
    <row r="294" spans="1:7" ht="47.25" x14ac:dyDescent="0.25">
      <c r="A294" s="30" t="s">
        <v>253</v>
      </c>
      <c r="B294" s="44" t="s">
        <v>48</v>
      </c>
      <c r="C294" s="44" t="s">
        <v>236</v>
      </c>
      <c r="D294" s="44" t="s">
        <v>254</v>
      </c>
      <c r="E294" s="45"/>
      <c r="F294" s="48">
        <f t="shared" ref="F294:F302" si="21">F295</f>
        <v>125000</v>
      </c>
      <c r="G294" s="48"/>
    </row>
    <row r="295" spans="1:7" ht="22.5" customHeight="1" x14ac:dyDescent="0.25">
      <c r="A295" s="34" t="s">
        <v>102</v>
      </c>
      <c r="B295" s="44" t="s">
        <v>48</v>
      </c>
      <c r="C295" s="44" t="s">
        <v>236</v>
      </c>
      <c r="D295" s="54">
        <v>7030129990</v>
      </c>
      <c r="E295" s="45"/>
      <c r="F295" s="48">
        <f t="shared" si="21"/>
        <v>125000</v>
      </c>
      <c r="G295" s="48"/>
    </row>
    <row r="296" spans="1:7" ht="34.5" customHeight="1" x14ac:dyDescent="0.25">
      <c r="A296" s="27" t="s">
        <v>110</v>
      </c>
      <c r="B296" s="44" t="s">
        <v>48</v>
      </c>
      <c r="C296" s="44" t="s">
        <v>236</v>
      </c>
      <c r="D296" s="54">
        <v>7030129990</v>
      </c>
      <c r="E296" s="45" t="s">
        <v>112</v>
      </c>
      <c r="F296" s="48">
        <v>125000</v>
      </c>
      <c r="G296" s="48"/>
    </row>
    <row r="297" spans="1:7" ht="32.25" customHeight="1" x14ac:dyDescent="0.25">
      <c r="A297" s="30" t="s">
        <v>255</v>
      </c>
      <c r="B297" s="44" t="s">
        <v>48</v>
      </c>
      <c r="C297" s="44" t="s">
        <v>236</v>
      </c>
      <c r="D297" s="54">
        <v>7030200000</v>
      </c>
      <c r="E297" s="45"/>
      <c r="F297" s="48">
        <f t="shared" si="21"/>
        <v>325000</v>
      </c>
      <c r="G297" s="48"/>
    </row>
    <row r="298" spans="1:7" ht="27" customHeight="1" x14ac:dyDescent="0.25">
      <c r="A298" s="34" t="s">
        <v>102</v>
      </c>
      <c r="B298" s="44" t="s">
        <v>48</v>
      </c>
      <c r="C298" s="44" t="s">
        <v>236</v>
      </c>
      <c r="D298" s="54">
        <v>7030229990</v>
      </c>
      <c r="E298" s="45"/>
      <c r="F298" s="48">
        <f t="shared" si="21"/>
        <v>325000</v>
      </c>
      <c r="G298" s="48"/>
    </row>
    <row r="299" spans="1:7" ht="39.75" customHeight="1" x14ac:dyDescent="0.25">
      <c r="A299" s="27" t="s">
        <v>110</v>
      </c>
      <c r="B299" s="44" t="s">
        <v>48</v>
      </c>
      <c r="C299" s="44" t="s">
        <v>236</v>
      </c>
      <c r="D299" s="54">
        <v>7030229990</v>
      </c>
      <c r="E299" s="45" t="s">
        <v>112</v>
      </c>
      <c r="F299" s="48">
        <v>325000</v>
      </c>
      <c r="G299" s="48"/>
    </row>
    <row r="300" spans="1:7" x14ac:dyDescent="0.25">
      <c r="A300" s="30" t="s">
        <v>256</v>
      </c>
      <c r="B300" s="44" t="s">
        <v>48</v>
      </c>
      <c r="C300" s="44" t="s">
        <v>236</v>
      </c>
      <c r="D300" s="54">
        <v>7400000000</v>
      </c>
      <c r="E300" s="45"/>
      <c r="F300" s="48">
        <f t="shared" si="21"/>
        <v>178000</v>
      </c>
      <c r="G300" s="48"/>
    </row>
    <row r="301" spans="1:7" ht="31.5" x14ac:dyDescent="0.25">
      <c r="A301" s="30" t="s">
        <v>257</v>
      </c>
      <c r="B301" s="44" t="s">
        <v>48</v>
      </c>
      <c r="C301" s="44" t="s">
        <v>236</v>
      </c>
      <c r="D301" s="54">
        <v>7430000000</v>
      </c>
      <c r="E301" s="45"/>
      <c r="F301" s="48">
        <f t="shared" si="21"/>
        <v>178000</v>
      </c>
      <c r="G301" s="48"/>
    </row>
    <row r="302" spans="1:7" ht="37.5" customHeight="1" x14ac:dyDescent="0.25">
      <c r="A302" s="38" t="s">
        <v>258</v>
      </c>
      <c r="B302" s="44" t="s">
        <v>48</v>
      </c>
      <c r="C302" s="44" t="s">
        <v>236</v>
      </c>
      <c r="D302" s="54">
        <v>7430100000</v>
      </c>
      <c r="E302" s="45"/>
      <c r="F302" s="48">
        <f t="shared" si="21"/>
        <v>178000</v>
      </c>
      <c r="G302" s="48"/>
    </row>
    <row r="303" spans="1:7" ht="21" customHeight="1" x14ac:dyDescent="0.25">
      <c r="A303" s="34" t="s">
        <v>102</v>
      </c>
      <c r="B303" s="44" t="s">
        <v>48</v>
      </c>
      <c r="C303" s="44" t="s">
        <v>236</v>
      </c>
      <c r="D303" s="54">
        <v>7430129990</v>
      </c>
      <c r="E303" s="45"/>
      <c r="F303" s="48">
        <f>F304+F305</f>
        <v>178000</v>
      </c>
      <c r="G303" s="48"/>
    </row>
    <row r="304" spans="1:7" ht="31.5" hidden="1" x14ac:dyDescent="0.25">
      <c r="A304" s="30" t="s">
        <v>37</v>
      </c>
      <c r="B304" s="44" t="s">
        <v>48</v>
      </c>
      <c r="C304" s="44" t="s">
        <v>236</v>
      </c>
      <c r="D304" s="54">
        <v>7430129990</v>
      </c>
      <c r="E304" s="45" t="s">
        <v>38</v>
      </c>
      <c r="F304" s="48">
        <v>0</v>
      </c>
      <c r="G304" s="48"/>
    </row>
    <row r="305" spans="1:7" x14ac:dyDescent="0.25">
      <c r="A305" s="27" t="s">
        <v>31</v>
      </c>
      <c r="B305" s="44" t="s">
        <v>48</v>
      </c>
      <c r="C305" s="44" t="s">
        <v>236</v>
      </c>
      <c r="D305" s="54">
        <v>7430129990</v>
      </c>
      <c r="E305" s="45" t="s">
        <v>32</v>
      </c>
      <c r="F305" s="48">
        <v>178000</v>
      </c>
      <c r="G305" s="48"/>
    </row>
    <row r="306" spans="1:7" ht="33.75" customHeight="1" x14ac:dyDescent="0.25">
      <c r="A306" s="35" t="s">
        <v>49</v>
      </c>
      <c r="B306" s="44" t="s">
        <v>48</v>
      </c>
      <c r="C306" s="44" t="s">
        <v>236</v>
      </c>
      <c r="D306" s="44" t="s">
        <v>50</v>
      </c>
      <c r="E306" s="45"/>
      <c r="F306" s="48">
        <f>F307</f>
        <v>20000</v>
      </c>
      <c r="G306" s="48"/>
    </row>
    <row r="307" spans="1:7" ht="41.25" customHeight="1" x14ac:dyDescent="0.25">
      <c r="A307" s="30" t="s">
        <v>259</v>
      </c>
      <c r="B307" s="44" t="s">
        <v>48</v>
      </c>
      <c r="C307" s="44" t="s">
        <v>236</v>
      </c>
      <c r="D307" s="44" t="s">
        <v>260</v>
      </c>
      <c r="E307" s="45"/>
      <c r="F307" s="48">
        <f>F308+F311+F314</f>
        <v>20000</v>
      </c>
      <c r="G307" s="48"/>
    </row>
    <row r="308" spans="1:7" ht="51" customHeight="1" x14ac:dyDescent="0.25">
      <c r="A308" s="38" t="s">
        <v>261</v>
      </c>
      <c r="B308" s="44" t="s">
        <v>48</v>
      </c>
      <c r="C308" s="44" t="s">
        <v>236</v>
      </c>
      <c r="D308" s="44" t="s">
        <v>262</v>
      </c>
      <c r="E308" s="45"/>
      <c r="F308" s="48">
        <f t="shared" ref="F308:F315" si="22">F309</f>
        <v>20000</v>
      </c>
      <c r="G308" s="48"/>
    </row>
    <row r="309" spans="1:7" x14ac:dyDescent="0.25">
      <c r="A309" s="34" t="s">
        <v>102</v>
      </c>
      <c r="B309" s="44" t="s">
        <v>48</v>
      </c>
      <c r="C309" s="44" t="s">
        <v>236</v>
      </c>
      <c r="D309" s="44" t="s">
        <v>263</v>
      </c>
      <c r="E309" s="45"/>
      <c r="F309" s="48">
        <f t="shared" si="22"/>
        <v>20000</v>
      </c>
      <c r="G309" s="48"/>
    </row>
    <row r="310" spans="1:7" ht="31.5" x14ac:dyDescent="0.25">
      <c r="A310" s="30" t="s">
        <v>37</v>
      </c>
      <c r="B310" s="44" t="s">
        <v>48</v>
      </c>
      <c r="C310" s="44" t="s">
        <v>236</v>
      </c>
      <c r="D310" s="44" t="s">
        <v>263</v>
      </c>
      <c r="E310" s="45" t="s">
        <v>38</v>
      </c>
      <c r="F310" s="48">
        <v>20000</v>
      </c>
      <c r="G310" s="48"/>
    </row>
    <row r="311" spans="1:7" ht="30.75" hidden="1" customHeight="1" x14ac:dyDescent="0.25">
      <c r="A311" s="38" t="s">
        <v>264</v>
      </c>
      <c r="B311" s="44" t="s">
        <v>48</v>
      </c>
      <c r="C311" s="44" t="s">
        <v>236</v>
      </c>
      <c r="D311" s="44" t="s">
        <v>265</v>
      </c>
      <c r="E311" s="45"/>
      <c r="F311" s="48">
        <f t="shared" si="22"/>
        <v>0</v>
      </c>
      <c r="G311" s="48"/>
    </row>
    <row r="312" spans="1:7" hidden="1" x14ac:dyDescent="0.25">
      <c r="A312" s="34" t="s">
        <v>102</v>
      </c>
      <c r="B312" s="44" t="s">
        <v>48</v>
      </c>
      <c r="C312" s="44" t="s">
        <v>236</v>
      </c>
      <c r="D312" s="44" t="s">
        <v>266</v>
      </c>
      <c r="E312" s="45"/>
      <c r="F312" s="48">
        <f t="shared" si="22"/>
        <v>0</v>
      </c>
      <c r="G312" s="48"/>
    </row>
    <row r="313" spans="1:7" ht="31.5" hidden="1" x14ac:dyDescent="0.25">
      <c r="A313" s="30" t="s">
        <v>37</v>
      </c>
      <c r="B313" s="44" t="s">
        <v>48</v>
      </c>
      <c r="C313" s="44" t="s">
        <v>236</v>
      </c>
      <c r="D313" s="44" t="s">
        <v>266</v>
      </c>
      <c r="E313" s="45" t="s">
        <v>38</v>
      </c>
      <c r="F313" s="48">
        <v>0</v>
      </c>
      <c r="G313" s="48"/>
    </row>
    <row r="314" spans="1:7" ht="31.5" hidden="1" x14ac:dyDescent="0.25">
      <c r="A314" s="38" t="s">
        <v>267</v>
      </c>
      <c r="B314" s="44" t="s">
        <v>48</v>
      </c>
      <c r="C314" s="44" t="s">
        <v>236</v>
      </c>
      <c r="D314" s="44" t="s">
        <v>268</v>
      </c>
      <c r="E314" s="45"/>
      <c r="F314" s="48">
        <f t="shared" si="22"/>
        <v>0</v>
      </c>
      <c r="G314" s="48"/>
    </row>
    <row r="315" spans="1:7" hidden="1" x14ac:dyDescent="0.25">
      <c r="A315" s="34" t="s">
        <v>102</v>
      </c>
      <c r="B315" s="44" t="s">
        <v>48</v>
      </c>
      <c r="C315" s="44" t="s">
        <v>236</v>
      </c>
      <c r="D315" s="44" t="s">
        <v>269</v>
      </c>
      <c r="E315" s="45"/>
      <c r="F315" s="48">
        <f t="shared" si="22"/>
        <v>0</v>
      </c>
      <c r="G315" s="48"/>
    </row>
    <row r="316" spans="1:7" ht="31.5" hidden="1" x14ac:dyDescent="0.25">
      <c r="A316" s="30" t="s">
        <v>37</v>
      </c>
      <c r="B316" s="44" t="s">
        <v>48</v>
      </c>
      <c r="C316" s="44" t="s">
        <v>236</v>
      </c>
      <c r="D316" s="44" t="s">
        <v>269</v>
      </c>
      <c r="E316" s="45" t="s">
        <v>38</v>
      </c>
      <c r="F316" s="48">
        <v>0</v>
      </c>
      <c r="G316" s="48"/>
    </row>
    <row r="317" spans="1:7" ht="16.5" customHeight="1" x14ac:dyDescent="0.25">
      <c r="A317" s="55" t="s">
        <v>270</v>
      </c>
      <c r="B317" s="51" t="s">
        <v>72</v>
      </c>
      <c r="C317" s="51"/>
      <c r="D317" s="46"/>
      <c r="E317" s="31"/>
      <c r="F317" s="21">
        <f>F339+F318+F353+F359</f>
        <v>11371924.18</v>
      </c>
      <c r="G317" s="21">
        <f>G339</f>
        <v>0</v>
      </c>
    </row>
    <row r="318" spans="1:7" ht="16.5" customHeight="1" x14ac:dyDescent="0.25">
      <c r="A318" s="55" t="s">
        <v>271</v>
      </c>
      <c r="B318" s="51" t="s">
        <v>72</v>
      </c>
      <c r="C318" s="56" t="s">
        <v>12</v>
      </c>
      <c r="D318" s="46"/>
      <c r="E318" s="31"/>
      <c r="F318" s="21">
        <f>F319</f>
        <v>512830</v>
      </c>
      <c r="G318" s="21"/>
    </row>
    <row r="319" spans="1:7" ht="37.5" customHeight="1" x14ac:dyDescent="0.25">
      <c r="A319" s="35" t="s">
        <v>49</v>
      </c>
      <c r="B319" s="46" t="s">
        <v>72</v>
      </c>
      <c r="C319" s="53" t="s">
        <v>12</v>
      </c>
      <c r="D319" s="46">
        <v>7500000000</v>
      </c>
      <c r="E319" s="31"/>
      <c r="F319" s="48">
        <f>F326+F320+F335</f>
        <v>512830</v>
      </c>
      <c r="G319" s="21"/>
    </row>
    <row r="320" spans="1:7" ht="36.75" customHeight="1" x14ac:dyDescent="0.25">
      <c r="A320" s="30" t="s">
        <v>259</v>
      </c>
      <c r="B320" s="46" t="s">
        <v>72</v>
      </c>
      <c r="C320" s="53" t="s">
        <v>12</v>
      </c>
      <c r="D320" s="44" t="s">
        <v>260</v>
      </c>
      <c r="E320" s="31"/>
      <c r="F320" s="48">
        <f>F321</f>
        <v>95000</v>
      </c>
      <c r="G320" s="21"/>
    </row>
    <row r="321" spans="1:7" ht="79.5" customHeight="1" x14ac:dyDescent="0.25">
      <c r="A321" s="38" t="s">
        <v>272</v>
      </c>
      <c r="B321" s="46" t="s">
        <v>72</v>
      </c>
      <c r="C321" s="53" t="s">
        <v>12</v>
      </c>
      <c r="D321" s="44" t="s">
        <v>273</v>
      </c>
      <c r="E321" s="45"/>
      <c r="F321" s="48">
        <f>F322+F324</f>
        <v>95000</v>
      </c>
      <c r="G321" s="21"/>
    </row>
    <row r="322" spans="1:7" ht="16.5" customHeight="1" x14ac:dyDescent="0.25">
      <c r="A322" s="34" t="s">
        <v>102</v>
      </c>
      <c r="B322" s="46" t="s">
        <v>72</v>
      </c>
      <c r="C322" s="53" t="s">
        <v>12</v>
      </c>
      <c r="D322" s="44" t="s">
        <v>274</v>
      </c>
      <c r="E322" s="45"/>
      <c r="F322" s="48">
        <f>F323</f>
        <v>95000</v>
      </c>
      <c r="G322" s="21"/>
    </row>
    <row r="323" spans="1:7" ht="36" customHeight="1" x14ac:dyDescent="0.25">
      <c r="A323" s="30" t="s">
        <v>37</v>
      </c>
      <c r="B323" s="46" t="s">
        <v>72</v>
      </c>
      <c r="C323" s="53" t="s">
        <v>12</v>
      </c>
      <c r="D323" s="44" t="s">
        <v>274</v>
      </c>
      <c r="E323" s="45" t="s">
        <v>38</v>
      </c>
      <c r="F323" s="48">
        <v>95000</v>
      </c>
      <c r="G323" s="21"/>
    </row>
    <row r="324" spans="1:7" ht="97.5" hidden="1" customHeight="1" x14ac:dyDescent="0.25">
      <c r="A324" s="34" t="s">
        <v>275</v>
      </c>
      <c r="B324" s="46" t="s">
        <v>72</v>
      </c>
      <c r="C324" s="53" t="s">
        <v>12</v>
      </c>
      <c r="D324" s="44" t="s">
        <v>276</v>
      </c>
      <c r="E324" s="31"/>
      <c r="F324" s="48">
        <f>F325</f>
        <v>0</v>
      </c>
      <c r="G324" s="21"/>
    </row>
    <row r="325" spans="1:7" ht="33.75" hidden="1" customHeight="1" x14ac:dyDescent="0.25">
      <c r="A325" s="30" t="s">
        <v>37</v>
      </c>
      <c r="B325" s="46" t="s">
        <v>72</v>
      </c>
      <c r="C325" s="53" t="s">
        <v>12</v>
      </c>
      <c r="D325" s="44" t="s">
        <v>276</v>
      </c>
      <c r="E325" s="31" t="s">
        <v>38</v>
      </c>
      <c r="F325" s="48"/>
      <c r="G325" s="21"/>
    </row>
    <row r="326" spans="1:7" ht="49.5" customHeight="1" x14ac:dyDescent="0.25">
      <c r="A326" s="34" t="s">
        <v>100</v>
      </c>
      <c r="B326" s="46" t="s">
        <v>72</v>
      </c>
      <c r="C326" s="53" t="s">
        <v>12</v>
      </c>
      <c r="D326" s="46">
        <v>7520000000</v>
      </c>
      <c r="E326" s="31"/>
      <c r="F326" s="48">
        <f>F327</f>
        <v>417830</v>
      </c>
      <c r="G326" s="21"/>
    </row>
    <row r="327" spans="1:7" ht="31.5" customHeight="1" x14ac:dyDescent="0.25">
      <c r="A327" s="38" t="s">
        <v>277</v>
      </c>
      <c r="B327" s="46" t="s">
        <v>72</v>
      </c>
      <c r="C327" s="53" t="s">
        <v>12</v>
      </c>
      <c r="D327" s="46">
        <v>7520400000</v>
      </c>
      <c r="E327" s="31"/>
      <c r="F327" s="48">
        <f>F328+F331+F333</f>
        <v>417830</v>
      </c>
      <c r="G327" s="21"/>
    </row>
    <row r="328" spans="1:7" ht="19.5" customHeight="1" x14ac:dyDescent="0.25">
      <c r="A328" s="30" t="s">
        <v>102</v>
      </c>
      <c r="B328" s="46" t="s">
        <v>72</v>
      </c>
      <c r="C328" s="53" t="s">
        <v>12</v>
      </c>
      <c r="D328" s="46">
        <v>7520429990</v>
      </c>
      <c r="E328" s="31"/>
      <c r="F328" s="48">
        <f>F329+F330</f>
        <v>401500</v>
      </c>
      <c r="G328" s="21"/>
    </row>
    <row r="329" spans="1:7" ht="35.25" customHeight="1" x14ac:dyDescent="0.25">
      <c r="A329" s="30" t="s">
        <v>37</v>
      </c>
      <c r="B329" s="46" t="s">
        <v>72</v>
      </c>
      <c r="C329" s="53" t="s">
        <v>12</v>
      </c>
      <c r="D329" s="46">
        <v>7520429990</v>
      </c>
      <c r="E329" s="31" t="s">
        <v>38</v>
      </c>
      <c r="F329" s="48">
        <v>398000</v>
      </c>
      <c r="G329" s="21"/>
    </row>
    <row r="330" spans="1:7" ht="21" customHeight="1" x14ac:dyDescent="0.25">
      <c r="A330" s="30" t="s">
        <v>39</v>
      </c>
      <c r="B330" s="46" t="s">
        <v>72</v>
      </c>
      <c r="C330" s="53" t="s">
        <v>12</v>
      </c>
      <c r="D330" s="46">
        <v>7520429990</v>
      </c>
      <c r="E330" s="31" t="s">
        <v>40</v>
      </c>
      <c r="F330" s="48">
        <v>3500</v>
      </c>
      <c r="G330" s="21"/>
    </row>
    <row r="331" spans="1:7" ht="66.75" customHeight="1" x14ac:dyDescent="0.25">
      <c r="A331" s="38" t="s">
        <v>278</v>
      </c>
      <c r="B331" s="46" t="s">
        <v>72</v>
      </c>
      <c r="C331" s="53" t="s">
        <v>12</v>
      </c>
      <c r="D331" s="46">
        <v>7520470850</v>
      </c>
      <c r="E331" s="31"/>
      <c r="F331" s="48">
        <f>F332</f>
        <v>6542</v>
      </c>
      <c r="G331" s="21"/>
    </row>
    <row r="332" spans="1:7" ht="35.25" customHeight="1" x14ac:dyDescent="0.25">
      <c r="A332" s="30" t="s">
        <v>37</v>
      </c>
      <c r="B332" s="46" t="s">
        <v>72</v>
      </c>
      <c r="C332" s="53" t="s">
        <v>12</v>
      </c>
      <c r="D332" s="46">
        <v>7520470850</v>
      </c>
      <c r="E332" s="31" t="s">
        <v>38</v>
      </c>
      <c r="F332" s="48">
        <v>6542</v>
      </c>
      <c r="G332" s="21"/>
    </row>
    <row r="333" spans="1:7" ht="61.5" customHeight="1" x14ac:dyDescent="0.25">
      <c r="A333" s="38" t="s">
        <v>279</v>
      </c>
      <c r="B333" s="46" t="s">
        <v>72</v>
      </c>
      <c r="C333" s="53" t="s">
        <v>12</v>
      </c>
      <c r="D333" s="46" t="s">
        <v>280</v>
      </c>
      <c r="E333" s="31"/>
      <c r="F333" s="48">
        <f>F334</f>
        <v>9788</v>
      </c>
      <c r="G333" s="21"/>
    </row>
    <row r="334" spans="1:7" ht="35.25" customHeight="1" x14ac:dyDescent="0.25">
      <c r="A334" s="30" t="s">
        <v>37</v>
      </c>
      <c r="B334" s="46" t="s">
        <v>72</v>
      </c>
      <c r="C334" s="53" t="s">
        <v>12</v>
      </c>
      <c r="D334" s="46" t="s">
        <v>280</v>
      </c>
      <c r="E334" s="31" t="s">
        <v>38</v>
      </c>
      <c r="F334" s="48">
        <v>9788</v>
      </c>
      <c r="G334" s="21"/>
    </row>
    <row r="335" spans="1:7" ht="48.75" hidden="1" customHeight="1" x14ac:dyDescent="0.25">
      <c r="A335" s="27" t="s">
        <v>51</v>
      </c>
      <c r="B335" s="46" t="s">
        <v>72</v>
      </c>
      <c r="C335" s="53" t="s">
        <v>12</v>
      </c>
      <c r="D335" s="46">
        <v>7570000000</v>
      </c>
      <c r="E335" s="31"/>
      <c r="F335" s="48">
        <f t="shared" ref="F335:F339" si="23">F336</f>
        <v>0</v>
      </c>
      <c r="G335" s="21"/>
    </row>
    <row r="336" spans="1:7" ht="47.25" hidden="1" customHeight="1" x14ac:dyDescent="0.25">
      <c r="A336" s="38" t="s">
        <v>73</v>
      </c>
      <c r="B336" s="46" t="s">
        <v>72</v>
      </c>
      <c r="C336" s="53" t="s">
        <v>12</v>
      </c>
      <c r="D336" s="46">
        <v>7570300000</v>
      </c>
      <c r="E336" s="31"/>
      <c r="F336" s="48">
        <f t="shared" si="23"/>
        <v>0</v>
      </c>
      <c r="G336" s="21"/>
    </row>
    <row r="337" spans="1:7" ht="45.75" hidden="1" customHeight="1" x14ac:dyDescent="0.25">
      <c r="A337" s="38" t="s">
        <v>281</v>
      </c>
      <c r="B337" s="46" t="s">
        <v>72</v>
      </c>
      <c r="C337" s="53" t="s">
        <v>12</v>
      </c>
      <c r="D337" s="46">
        <v>7570375630</v>
      </c>
      <c r="E337" s="31"/>
      <c r="F337" s="48">
        <f t="shared" si="23"/>
        <v>0</v>
      </c>
      <c r="G337" s="21"/>
    </row>
    <row r="338" spans="1:7" ht="34.5" hidden="1" customHeight="1" x14ac:dyDescent="0.25">
      <c r="A338" s="30" t="s">
        <v>37</v>
      </c>
      <c r="B338" s="46" t="s">
        <v>72</v>
      </c>
      <c r="C338" s="53" t="s">
        <v>12</v>
      </c>
      <c r="D338" s="46">
        <v>7570375630</v>
      </c>
      <c r="E338" s="31" t="s">
        <v>38</v>
      </c>
      <c r="F338" s="48"/>
      <c r="G338" s="21"/>
    </row>
    <row r="339" spans="1:7" ht="20.25" customHeight="1" x14ac:dyDescent="0.25">
      <c r="A339" s="55" t="s">
        <v>282</v>
      </c>
      <c r="B339" s="51" t="s">
        <v>72</v>
      </c>
      <c r="C339" s="51" t="s">
        <v>14</v>
      </c>
      <c r="D339" s="51"/>
      <c r="E339" s="25"/>
      <c r="F339" s="21">
        <f t="shared" si="23"/>
        <v>8431602.1699999999</v>
      </c>
      <c r="G339" s="48"/>
    </row>
    <row r="340" spans="1:7" ht="39.75" customHeight="1" x14ac:dyDescent="0.25">
      <c r="A340" s="35" t="s">
        <v>49</v>
      </c>
      <c r="B340" s="46" t="s">
        <v>72</v>
      </c>
      <c r="C340" s="46" t="s">
        <v>14</v>
      </c>
      <c r="D340" s="46">
        <v>7500000000</v>
      </c>
      <c r="E340" s="25"/>
      <c r="F340" s="48">
        <f>F345+F341</f>
        <v>8431602.1699999999</v>
      </c>
      <c r="G340" s="48"/>
    </row>
    <row r="341" spans="1:7" ht="54" customHeight="1" x14ac:dyDescent="0.25">
      <c r="A341" s="34" t="s">
        <v>100</v>
      </c>
      <c r="B341" s="46" t="s">
        <v>72</v>
      </c>
      <c r="C341" s="46" t="s">
        <v>14</v>
      </c>
      <c r="D341" s="46">
        <v>7520000000</v>
      </c>
      <c r="E341" s="25"/>
      <c r="F341" s="48">
        <f t="shared" ref="F341:F345" si="24">F342</f>
        <v>150000</v>
      </c>
      <c r="G341" s="48"/>
    </row>
    <row r="342" spans="1:7" ht="30" customHeight="1" x14ac:dyDescent="0.25">
      <c r="A342" s="38" t="s">
        <v>283</v>
      </c>
      <c r="B342" s="46" t="s">
        <v>72</v>
      </c>
      <c r="C342" s="46" t="s">
        <v>14</v>
      </c>
      <c r="D342" s="46">
        <v>7520700000</v>
      </c>
      <c r="E342" s="25"/>
      <c r="F342" s="48">
        <f t="shared" si="24"/>
        <v>150000</v>
      </c>
      <c r="G342" s="48"/>
    </row>
    <row r="343" spans="1:7" ht="17.25" customHeight="1" x14ac:dyDescent="0.25">
      <c r="A343" s="30" t="s">
        <v>102</v>
      </c>
      <c r="B343" s="46" t="s">
        <v>72</v>
      </c>
      <c r="C343" s="46" t="s">
        <v>14</v>
      </c>
      <c r="D343" s="46">
        <v>7520729990</v>
      </c>
      <c r="E343" s="25"/>
      <c r="F343" s="48">
        <f t="shared" si="24"/>
        <v>150000</v>
      </c>
      <c r="G343" s="48"/>
    </row>
    <row r="344" spans="1:7" ht="36.75" customHeight="1" x14ac:dyDescent="0.25">
      <c r="A344" s="30" t="s">
        <v>37</v>
      </c>
      <c r="B344" s="46" t="s">
        <v>72</v>
      </c>
      <c r="C344" s="46" t="s">
        <v>14</v>
      </c>
      <c r="D344" s="46">
        <v>7520729990</v>
      </c>
      <c r="E344" s="31" t="s">
        <v>38</v>
      </c>
      <c r="F344" s="48">
        <v>150000</v>
      </c>
      <c r="G344" s="48"/>
    </row>
    <row r="345" spans="1:7" ht="46.5" customHeight="1" x14ac:dyDescent="0.25">
      <c r="A345" s="34" t="s">
        <v>284</v>
      </c>
      <c r="B345" s="46" t="s">
        <v>72</v>
      </c>
      <c r="C345" s="46" t="s">
        <v>14</v>
      </c>
      <c r="D345" s="46">
        <v>7530000000</v>
      </c>
      <c r="E345" s="31"/>
      <c r="F345" s="48">
        <f t="shared" si="24"/>
        <v>8281602.1699999999</v>
      </c>
      <c r="G345" s="48"/>
    </row>
    <row r="346" spans="1:7" ht="33.75" customHeight="1" x14ac:dyDescent="0.25">
      <c r="A346" s="38" t="s">
        <v>285</v>
      </c>
      <c r="B346" s="46" t="s">
        <v>72</v>
      </c>
      <c r="C346" s="46" t="s">
        <v>14</v>
      </c>
      <c r="D346" s="46">
        <v>7530200000</v>
      </c>
      <c r="E346" s="31"/>
      <c r="F346" s="48">
        <f>F347+F351+F349</f>
        <v>8281602.1699999999</v>
      </c>
      <c r="G346" s="48"/>
    </row>
    <row r="347" spans="1:7" ht="25.5" hidden="1" customHeight="1" x14ac:dyDescent="0.25">
      <c r="A347" s="30" t="s">
        <v>102</v>
      </c>
      <c r="B347" s="46" t="s">
        <v>72</v>
      </c>
      <c r="C347" s="46" t="s">
        <v>14</v>
      </c>
      <c r="D347" s="46">
        <v>7530229990</v>
      </c>
      <c r="E347" s="31"/>
      <c r="F347" s="48">
        <f>F348</f>
        <v>0</v>
      </c>
      <c r="G347" s="48"/>
    </row>
    <row r="348" spans="1:7" ht="33.75" hidden="1" customHeight="1" x14ac:dyDescent="0.25">
      <c r="A348" s="27" t="s">
        <v>37</v>
      </c>
      <c r="B348" s="46" t="s">
        <v>72</v>
      </c>
      <c r="C348" s="46" t="s">
        <v>14</v>
      </c>
      <c r="D348" s="46">
        <v>7530229990</v>
      </c>
      <c r="E348" s="31" t="s">
        <v>38</v>
      </c>
      <c r="F348" s="48">
        <v>0</v>
      </c>
      <c r="G348" s="48"/>
    </row>
    <row r="349" spans="1:7" ht="33.75" customHeight="1" x14ac:dyDescent="0.25">
      <c r="A349" s="38" t="s">
        <v>286</v>
      </c>
      <c r="B349" s="46" t="s">
        <v>72</v>
      </c>
      <c r="C349" s="46" t="s">
        <v>14</v>
      </c>
      <c r="D349" s="46">
        <v>7530270760</v>
      </c>
      <c r="E349" s="31"/>
      <c r="F349" s="48">
        <f>F350</f>
        <v>8082083.2000000002</v>
      </c>
      <c r="G349" s="48"/>
    </row>
    <row r="350" spans="1:7" ht="33.75" customHeight="1" x14ac:dyDescent="0.25">
      <c r="A350" s="30" t="s">
        <v>37</v>
      </c>
      <c r="B350" s="46" t="s">
        <v>72</v>
      </c>
      <c r="C350" s="46" t="s">
        <v>14</v>
      </c>
      <c r="D350" s="46">
        <v>7530270760</v>
      </c>
      <c r="E350" s="31" t="s">
        <v>38</v>
      </c>
      <c r="F350" s="48">
        <v>8082083.2000000002</v>
      </c>
      <c r="G350" s="48"/>
    </row>
    <row r="351" spans="1:7" ht="36.75" customHeight="1" x14ac:dyDescent="0.25">
      <c r="A351" s="38" t="s">
        <v>287</v>
      </c>
      <c r="B351" s="46" t="s">
        <v>72</v>
      </c>
      <c r="C351" s="46" t="s">
        <v>14</v>
      </c>
      <c r="D351" s="46" t="s">
        <v>288</v>
      </c>
      <c r="E351" s="31"/>
      <c r="F351" s="48">
        <f>F352</f>
        <v>199518.97</v>
      </c>
      <c r="G351" s="48"/>
    </row>
    <row r="352" spans="1:7" ht="36" customHeight="1" x14ac:dyDescent="0.25">
      <c r="A352" s="30" t="s">
        <v>37</v>
      </c>
      <c r="B352" s="46" t="s">
        <v>72</v>
      </c>
      <c r="C352" s="46" t="s">
        <v>14</v>
      </c>
      <c r="D352" s="46" t="s">
        <v>288</v>
      </c>
      <c r="E352" s="31" t="s">
        <v>38</v>
      </c>
      <c r="F352" s="48">
        <v>199518.97</v>
      </c>
      <c r="G352" s="48"/>
    </row>
    <row r="353" spans="1:7" ht="15.75" customHeight="1" x14ac:dyDescent="0.25">
      <c r="A353" s="18" t="s">
        <v>289</v>
      </c>
      <c r="B353" s="19" t="s">
        <v>72</v>
      </c>
      <c r="C353" s="19" t="s">
        <v>26</v>
      </c>
      <c r="D353" s="44"/>
      <c r="E353" s="31"/>
      <c r="F353" s="21">
        <f t="shared" ref="F353:F362" si="25">F354</f>
        <v>400000</v>
      </c>
      <c r="G353" s="48"/>
    </row>
    <row r="354" spans="1:7" ht="34.5" customHeight="1" x14ac:dyDescent="0.25">
      <c r="A354" s="35" t="s">
        <v>49</v>
      </c>
      <c r="B354" s="44" t="s">
        <v>72</v>
      </c>
      <c r="C354" s="44" t="s">
        <v>26</v>
      </c>
      <c r="D354" s="46">
        <v>7500000000</v>
      </c>
      <c r="E354" s="31"/>
      <c r="F354" s="48">
        <f t="shared" si="25"/>
        <v>400000</v>
      </c>
      <c r="G354" s="48"/>
    </row>
    <row r="355" spans="1:7" ht="51.75" customHeight="1" x14ac:dyDescent="0.25">
      <c r="A355" s="34" t="s">
        <v>100</v>
      </c>
      <c r="B355" s="44" t="s">
        <v>72</v>
      </c>
      <c r="C355" s="44" t="s">
        <v>26</v>
      </c>
      <c r="D355" s="46">
        <v>7520000000</v>
      </c>
      <c r="E355" s="31"/>
      <c r="F355" s="48">
        <f t="shared" si="25"/>
        <v>400000</v>
      </c>
      <c r="G355" s="48"/>
    </row>
    <row r="356" spans="1:7" ht="30.75" customHeight="1" x14ac:dyDescent="0.25">
      <c r="A356" s="27" t="s">
        <v>290</v>
      </c>
      <c r="B356" s="44" t="s">
        <v>72</v>
      </c>
      <c r="C356" s="44" t="s">
        <v>26</v>
      </c>
      <c r="D356" s="46">
        <v>7520600000</v>
      </c>
      <c r="E356" s="31"/>
      <c r="F356" s="48">
        <f t="shared" si="25"/>
        <v>400000</v>
      </c>
      <c r="G356" s="48"/>
    </row>
    <row r="357" spans="1:7" ht="21" customHeight="1" x14ac:dyDescent="0.25">
      <c r="A357" s="30" t="s">
        <v>102</v>
      </c>
      <c r="B357" s="44" t="s">
        <v>72</v>
      </c>
      <c r="C357" s="44" t="s">
        <v>26</v>
      </c>
      <c r="D357" s="46">
        <v>7520629990</v>
      </c>
      <c r="E357" s="31"/>
      <c r="F357" s="48">
        <f t="shared" si="25"/>
        <v>400000</v>
      </c>
      <c r="G357" s="48"/>
    </row>
    <row r="358" spans="1:7" ht="38.25" customHeight="1" x14ac:dyDescent="0.25">
      <c r="A358" s="27" t="s">
        <v>37</v>
      </c>
      <c r="B358" s="44" t="s">
        <v>72</v>
      </c>
      <c r="C358" s="44" t="s">
        <v>26</v>
      </c>
      <c r="D358" s="46">
        <v>7520629990</v>
      </c>
      <c r="E358" s="31" t="s">
        <v>38</v>
      </c>
      <c r="F358" s="48">
        <v>400000</v>
      </c>
      <c r="G358" s="48"/>
    </row>
    <row r="359" spans="1:7" ht="16.5" customHeight="1" x14ac:dyDescent="0.25">
      <c r="A359" s="55" t="s">
        <v>291</v>
      </c>
      <c r="B359" s="19" t="s">
        <v>72</v>
      </c>
      <c r="C359" s="19" t="s">
        <v>72</v>
      </c>
      <c r="D359" s="46"/>
      <c r="E359" s="31"/>
      <c r="F359" s="48">
        <f t="shared" si="25"/>
        <v>2027492.01</v>
      </c>
      <c r="G359" s="48"/>
    </row>
    <row r="360" spans="1:7" ht="38.25" customHeight="1" x14ac:dyDescent="0.25">
      <c r="A360" s="35" t="s">
        <v>49</v>
      </c>
      <c r="B360" s="44" t="s">
        <v>72</v>
      </c>
      <c r="C360" s="44" t="s">
        <v>72</v>
      </c>
      <c r="D360" s="46">
        <v>7500000000</v>
      </c>
      <c r="E360" s="31"/>
      <c r="F360" s="48">
        <f t="shared" si="25"/>
        <v>2027492.01</v>
      </c>
      <c r="G360" s="48"/>
    </row>
    <row r="361" spans="1:7" ht="50.25" customHeight="1" x14ac:dyDescent="0.25">
      <c r="A361" s="34" t="s">
        <v>284</v>
      </c>
      <c r="B361" s="44" t="s">
        <v>72</v>
      </c>
      <c r="C361" s="44" t="s">
        <v>72</v>
      </c>
      <c r="D361" s="46">
        <v>7530000000</v>
      </c>
      <c r="E361" s="31"/>
      <c r="F361" s="48">
        <f t="shared" si="25"/>
        <v>2027492.01</v>
      </c>
      <c r="G361" s="48"/>
    </row>
    <row r="362" spans="1:7" ht="50.25" customHeight="1" x14ac:dyDescent="0.25">
      <c r="A362" s="38" t="s">
        <v>292</v>
      </c>
      <c r="B362" s="44" t="s">
        <v>72</v>
      </c>
      <c r="C362" s="44" t="s">
        <v>72</v>
      </c>
      <c r="D362" s="46">
        <v>7530300000</v>
      </c>
      <c r="E362" s="31"/>
      <c r="F362" s="48">
        <f t="shared" si="25"/>
        <v>2027492.01</v>
      </c>
      <c r="G362" s="48"/>
    </row>
    <row r="363" spans="1:7" ht="23.25" customHeight="1" x14ac:dyDescent="0.25">
      <c r="A363" s="30" t="s">
        <v>102</v>
      </c>
      <c r="B363" s="44" t="s">
        <v>72</v>
      </c>
      <c r="C363" s="44" t="s">
        <v>72</v>
      </c>
      <c r="D363" s="46">
        <v>7530329990</v>
      </c>
      <c r="E363" s="31"/>
      <c r="F363" s="48">
        <f>F365+F364</f>
        <v>2027492.01</v>
      </c>
      <c r="G363" s="48"/>
    </row>
    <row r="364" spans="1:7" ht="31.5" x14ac:dyDescent="0.25">
      <c r="A364" s="27" t="s">
        <v>37</v>
      </c>
      <c r="B364" s="44" t="s">
        <v>72</v>
      </c>
      <c r="C364" s="44" t="s">
        <v>72</v>
      </c>
      <c r="D364" s="46">
        <v>7530329990</v>
      </c>
      <c r="E364" s="31" t="s">
        <v>38</v>
      </c>
      <c r="F364" s="48">
        <v>339783.01</v>
      </c>
      <c r="G364" s="48"/>
    </row>
    <row r="365" spans="1:7" ht="35.25" customHeight="1" x14ac:dyDescent="0.25">
      <c r="A365" s="27" t="s">
        <v>110</v>
      </c>
      <c r="B365" s="44" t="s">
        <v>72</v>
      </c>
      <c r="C365" s="44" t="s">
        <v>72</v>
      </c>
      <c r="D365" s="46">
        <v>7530329990</v>
      </c>
      <c r="E365" s="31" t="s">
        <v>112</v>
      </c>
      <c r="F365" s="48">
        <v>1687709</v>
      </c>
      <c r="G365" s="48"/>
    </row>
    <row r="366" spans="1:7" hidden="1" x14ac:dyDescent="0.25">
      <c r="A366" s="18" t="s">
        <v>293</v>
      </c>
      <c r="B366" s="19" t="s">
        <v>78</v>
      </c>
      <c r="C366" s="44"/>
      <c r="D366" s="44"/>
      <c r="E366" s="45"/>
      <c r="F366" s="21">
        <f t="shared" ref="F366:F369" si="26">F367</f>
        <v>0</v>
      </c>
      <c r="G366" s="21"/>
    </row>
    <row r="367" spans="1:7" ht="31.5" hidden="1" x14ac:dyDescent="0.25">
      <c r="A367" s="18" t="s">
        <v>294</v>
      </c>
      <c r="B367" s="19" t="s">
        <v>78</v>
      </c>
      <c r="C367" s="19" t="s">
        <v>26</v>
      </c>
      <c r="D367" s="44"/>
      <c r="E367" s="45"/>
      <c r="F367" s="21">
        <f t="shared" si="26"/>
        <v>0</v>
      </c>
      <c r="G367" s="21">
        <f>G368</f>
        <v>0</v>
      </c>
    </row>
    <row r="368" spans="1:7" ht="31.5" hidden="1" x14ac:dyDescent="0.25">
      <c r="A368" s="27" t="s">
        <v>295</v>
      </c>
      <c r="B368" s="57" t="s">
        <v>78</v>
      </c>
      <c r="C368" s="57" t="s">
        <v>26</v>
      </c>
      <c r="D368" s="46">
        <v>7300000000</v>
      </c>
      <c r="E368" s="45"/>
      <c r="F368" s="48">
        <f t="shared" si="26"/>
        <v>0</v>
      </c>
      <c r="G368" s="21"/>
    </row>
    <row r="369" spans="1:7" ht="31.5" hidden="1" x14ac:dyDescent="0.25">
      <c r="A369" s="58" t="s">
        <v>296</v>
      </c>
      <c r="B369" s="57" t="s">
        <v>78</v>
      </c>
      <c r="C369" s="57" t="s">
        <v>26</v>
      </c>
      <c r="D369" s="57">
        <v>7310000000</v>
      </c>
      <c r="E369" s="59"/>
      <c r="F369" s="48">
        <f t="shared" si="26"/>
        <v>0</v>
      </c>
      <c r="G369" s="48"/>
    </row>
    <row r="370" spans="1:7" ht="47.25" hidden="1" x14ac:dyDescent="0.25">
      <c r="A370" s="38" t="s">
        <v>297</v>
      </c>
      <c r="B370" s="57" t="s">
        <v>78</v>
      </c>
      <c r="C370" s="57" t="s">
        <v>26</v>
      </c>
      <c r="D370" s="57">
        <v>7310100000</v>
      </c>
      <c r="E370" s="59"/>
      <c r="F370" s="48">
        <f>F371+F374</f>
        <v>0</v>
      </c>
      <c r="G370" s="48"/>
    </row>
    <row r="371" spans="1:7" hidden="1" x14ac:dyDescent="0.25">
      <c r="A371" s="34" t="s">
        <v>102</v>
      </c>
      <c r="B371" s="57" t="s">
        <v>78</v>
      </c>
      <c r="C371" s="57" t="s">
        <v>26</v>
      </c>
      <c r="D371" s="57">
        <v>7310129990</v>
      </c>
      <c r="E371" s="59"/>
      <c r="F371" s="48">
        <f>F372+F373</f>
        <v>0</v>
      </c>
      <c r="G371" s="48"/>
    </row>
    <row r="372" spans="1:7" ht="34.5" hidden="1" customHeight="1" x14ac:dyDescent="0.25">
      <c r="A372" s="30" t="s">
        <v>37</v>
      </c>
      <c r="B372" s="57" t="s">
        <v>78</v>
      </c>
      <c r="C372" s="57" t="s">
        <v>26</v>
      </c>
      <c r="D372" s="57">
        <v>7310129990</v>
      </c>
      <c r="E372" s="45" t="s">
        <v>38</v>
      </c>
      <c r="F372" s="48">
        <v>0</v>
      </c>
      <c r="G372" s="48"/>
    </row>
    <row r="373" spans="1:7" ht="34.5" hidden="1" customHeight="1" x14ac:dyDescent="0.25">
      <c r="A373" s="30" t="s">
        <v>39</v>
      </c>
      <c r="B373" s="57" t="s">
        <v>78</v>
      </c>
      <c r="C373" s="57" t="s">
        <v>26</v>
      </c>
      <c r="D373" s="57">
        <v>7310129990</v>
      </c>
      <c r="E373" s="45" t="s">
        <v>40</v>
      </c>
      <c r="F373" s="48"/>
      <c r="G373" s="48"/>
    </row>
    <row r="374" spans="1:7" ht="34.5" hidden="1" customHeight="1" x14ac:dyDescent="0.25">
      <c r="A374" s="30" t="s">
        <v>298</v>
      </c>
      <c r="B374" s="57" t="s">
        <v>78</v>
      </c>
      <c r="C374" s="57" t="s">
        <v>26</v>
      </c>
      <c r="D374" s="57">
        <v>7310170810</v>
      </c>
      <c r="E374" s="45"/>
      <c r="F374" s="48">
        <f>F375</f>
        <v>0</v>
      </c>
      <c r="G374" s="48"/>
    </row>
    <row r="375" spans="1:7" ht="34.5" hidden="1" customHeight="1" x14ac:dyDescent="0.25">
      <c r="A375" s="30" t="s">
        <v>37</v>
      </c>
      <c r="B375" s="57" t="s">
        <v>78</v>
      </c>
      <c r="C375" s="57" t="s">
        <v>26</v>
      </c>
      <c r="D375" s="57">
        <v>7310170810</v>
      </c>
      <c r="E375" s="45" t="s">
        <v>38</v>
      </c>
      <c r="F375" s="48"/>
      <c r="G375" s="48"/>
    </row>
    <row r="376" spans="1:7" x14ac:dyDescent="0.25">
      <c r="A376" s="18" t="s">
        <v>299</v>
      </c>
      <c r="B376" s="19" t="s">
        <v>300</v>
      </c>
      <c r="C376" s="19"/>
      <c r="D376" s="19"/>
      <c r="E376" s="20"/>
      <c r="F376" s="21">
        <f>F377+F411+F530+F479</f>
        <v>351635779.66000009</v>
      </c>
      <c r="G376" s="21">
        <f>G377+G411+G530+G479</f>
        <v>12693000</v>
      </c>
    </row>
    <row r="377" spans="1:7" x14ac:dyDescent="0.25">
      <c r="A377" s="18" t="s">
        <v>301</v>
      </c>
      <c r="B377" s="19" t="s">
        <v>300</v>
      </c>
      <c r="C377" s="19" t="s">
        <v>12</v>
      </c>
      <c r="D377" s="19"/>
      <c r="E377" s="20"/>
      <c r="F377" s="21">
        <f>F378+F406</f>
        <v>110949967.27000001</v>
      </c>
      <c r="G377" s="21">
        <f>G378</f>
        <v>0</v>
      </c>
    </row>
    <row r="378" spans="1:7" ht="21" customHeight="1" x14ac:dyDescent="0.25">
      <c r="A378" s="27" t="s">
        <v>302</v>
      </c>
      <c r="B378" s="44" t="s">
        <v>300</v>
      </c>
      <c r="C378" s="44" t="s">
        <v>12</v>
      </c>
      <c r="D378" s="46">
        <v>7200000000</v>
      </c>
      <c r="E378" s="45"/>
      <c r="F378" s="48">
        <f>F379</f>
        <v>110949967.27000001</v>
      </c>
      <c r="G378" s="48"/>
    </row>
    <row r="379" spans="1:7" ht="30" customHeight="1" x14ac:dyDescent="0.25">
      <c r="A379" s="27" t="s">
        <v>303</v>
      </c>
      <c r="B379" s="44" t="s">
        <v>300</v>
      </c>
      <c r="C379" s="44" t="s">
        <v>12</v>
      </c>
      <c r="D379" s="46">
        <v>7210000000</v>
      </c>
      <c r="E379" s="45"/>
      <c r="F379" s="48">
        <f>F387+F397+F380+F394</f>
        <v>110949967.27000001</v>
      </c>
      <c r="G379" s="48"/>
    </row>
    <row r="380" spans="1:7" ht="30" customHeight="1" x14ac:dyDescent="0.25">
      <c r="A380" s="38" t="s">
        <v>304</v>
      </c>
      <c r="B380" s="44" t="s">
        <v>300</v>
      </c>
      <c r="C380" s="44" t="s">
        <v>12</v>
      </c>
      <c r="D380" s="46">
        <v>7210100000</v>
      </c>
      <c r="E380" s="45"/>
      <c r="F380" s="48">
        <f>F381+F383+F385</f>
        <v>7553836.8399999999</v>
      </c>
      <c r="G380" s="48"/>
    </row>
    <row r="381" spans="1:7" ht="28.5" customHeight="1" x14ac:dyDescent="0.25">
      <c r="A381" s="34" t="s">
        <v>102</v>
      </c>
      <c r="B381" s="44" t="s">
        <v>300</v>
      </c>
      <c r="C381" s="44" t="s">
        <v>12</v>
      </c>
      <c r="D381" s="46">
        <v>7210129990</v>
      </c>
      <c r="E381" s="45"/>
      <c r="F381" s="48">
        <f>F382</f>
        <v>541101.04</v>
      </c>
      <c r="G381" s="48"/>
    </row>
    <row r="382" spans="1:7" ht="30" customHeight="1" x14ac:dyDescent="0.25">
      <c r="A382" s="27" t="s">
        <v>110</v>
      </c>
      <c r="B382" s="44" t="s">
        <v>300</v>
      </c>
      <c r="C382" s="44" t="s">
        <v>12</v>
      </c>
      <c r="D382" s="46">
        <v>7210129990</v>
      </c>
      <c r="E382" s="45" t="s">
        <v>112</v>
      </c>
      <c r="F382" s="48">
        <v>541101.04</v>
      </c>
      <c r="G382" s="48"/>
    </row>
    <row r="383" spans="1:7" ht="68.25" customHeight="1" x14ac:dyDescent="0.25">
      <c r="A383" s="27" t="s">
        <v>305</v>
      </c>
      <c r="B383" s="44" t="s">
        <v>300</v>
      </c>
      <c r="C383" s="44" t="s">
        <v>12</v>
      </c>
      <c r="D383" s="46" t="s">
        <v>306</v>
      </c>
      <c r="E383" s="45"/>
      <c r="F383" s="48">
        <f>F384</f>
        <v>6662099.0099999998</v>
      </c>
      <c r="G383" s="48"/>
    </row>
    <row r="384" spans="1:7" ht="36" customHeight="1" x14ac:dyDescent="0.25">
      <c r="A384" s="27" t="s">
        <v>110</v>
      </c>
      <c r="B384" s="44" t="s">
        <v>300</v>
      </c>
      <c r="C384" s="44" t="s">
        <v>12</v>
      </c>
      <c r="D384" s="46" t="s">
        <v>306</v>
      </c>
      <c r="E384" s="45" t="s">
        <v>112</v>
      </c>
      <c r="F384" s="48">
        <f>8315094.46-1652995.45</f>
        <v>6662099.0099999998</v>
      </c>
      <c r="G384" s="48"/>
    </row>
    <row r="385" spans="1:7" ht="69.75" customHeight="1" x14ac:dyDescent="0.25">
      <c r="A385" s="27" t="s">
        <v>307</v>
      </c>
      <c r="B385" s="44" t="s">
        <v>300</v>
      </c>
      <c r="C385" s="44" t="s">
        <v>12</v>
      </c>
      <c r="D385" s="46" t="s">
        <v>308</v>
      </c>
      <c r="E385" s="45"/>
      <c r="F385" s="48">
        <f>F386</f>
        <v>350636.79</v>
      </c>
      <c r="G385" s="48"/>
    </row>
    <row r="386" spans="1:7" ht="42" customHeight="1" x14ac:dyDescent="0.25">
      <c r="A386" s="27" t="s">
        <v>110</v>
      </c>
      <c r="B386" s="44" t="s">
        <v>300</v>
      </c>
      <c r="C386" s="44" t="s">
        <v>12</v>
      </c>
      <c r="D386" s="46" t="s">
        <v>308</v>
      </c>
      <c r="E386" s="45" t="s">
        <v>112</v>
      </c>
      <c r="F386" s="48">
        <v>350636.79</v>
      </c>
      <c r="G386" s="48"/>
    </row>
    <row r="387" spans="1:7" ht="30" customHeight="1" x14ac:dyDescent="0.25">
      <c r="A387" s="38" t="s">
        <v>309</v>
      </c>
      <c r="B387" s="44" t="s">
        <v>300</v>
      </c>
      <c r="C387" s="44" t="s">
        <v>12</v>
      </c>
      <c r="D387" s="46">
        <v>7210200000</v>
      </c>
      <c r="E387" s="45"/>
      <c r="F387" s="48">
        <f>F388+F390+F392</f>
        <v>37664412.600000001</v>
      </c>
      <c r="G387" s="48"/>
    </row>
    <row r="388" spans="1:7" ht="65.25" customHeight="1" x14ac:dyDescent="0.25">
      <c r="A388" s="35" t="s">
        <v>109</v>
      </c>
      <c r="B388" s="44" t="s">
        <v>300</v>
      </c>
      <c r="C388" s="44" t="s">
        <v>12</v>
      </c>
      <c r="D388" s="46">
        <v>7210200050</v>
      </c>
      <c r="E388" s="45"/>
      <c r="F388" s="48">
        <f>F389</f>
        <v>36787916</v>
      </c>
      <c r="G388" s="48"/>
    </row>
    <row r="389" spans="1:7" ht="36.75" customHeight="1" x14ac:dyDescent="0.25">
      <c r="A389" s="27" t="s">
        <v>110</v>
      </c>
      <c r="B389" s="44" t="s">
        <v>300</v>
      </c>
      <c r="C389" s="44" t="s">
        <v>12</v>
      </c>
      <c r="D389" s="46">
        <v>7210200050</v>
      </c>
      <c r="E389" s="45" t="s">
        <v>112</v>
      </c>
      <c r="F389" s="48">
        <v>36787916</v>
      </c>
      <c r="G389" s="48"/>
    </row>
    <row r="390" spans="1:7" ht="61.5" customHeight="1" x14ac:dyDescent="0.25">
      <c r="A390" s="32" t="s">
        <v>23</v>
      </c>
      <c r="B390" s="44" t="s">
        <v>300</v>
      </c>
      <c r="C390" s="44" t="s">
        <v>12</v>
      </c>
      <c r="D390" s="46">
        <v>7210213060</v>
      </c>
      <c r="E390" s="45"/>
      <c r="F390" s="48">
        <f>F391</f>
        <v>806496.6</v>
      </c>
      <c r="G390" s="48"/>
    </row>
    <row r="391" spans="1:7" ht="36.75" customHeight="1" x14ac:dyDescent="0.25">
      <c r="A391" s="27" t="s">
        <v>110</v>
      </c>
      <c r="B391" s="44" t="s">
        <v>300</v>
      </c>
      <c r="C391" s="44" t="s">
        <v>12</v>
      </c>
      <c r="D391" s="46">
        <v>7210213060</v>
      </c>
      <c r="E391" s="45" t="s">
        <v>112</v>
      </c>
      <c r="F391" s="48">
        <v>806496.6</v>
      </c>
      <c r="G391" s="48"/>
    </row>
    <row r="392" spans="1:7" ht="23.25" customHeight="1" x14ac:dyDescent="0.25">
      <c r="A392" s="34" t="s">
        <v>102</v>
      </c>
      <c r="B392" s="44" t="s">
        <v>300</v>
      </c>
      <c r="C392" s="44" t="s">
        <v>12</v>
      </c>
      <c r="D392" s="46">
        <v>7210229990</v>
      </c>
      <c r="E392" s="45"/>
      <c r="F392" s="48">
        <f>F393</f>
        <v>70000</v>
      </c>
      <c r="G392" s="48"/>
    </row>
    <row r="393" spans="1:7" ht="36.75" customHeight="1" x14ac:dyDescent="0.25">
      <c r="A393" s="27" t="s">
        <v>110</v>
      </c>
      <c r="B393" s="44" t="s">
        <v>300</v>
      </c>
      <c r="C393" s="44" t="s">
        <v>12</v>
      </c>
      <c r="D393" s="46">
        <v>7210229990</v>
      </c>
      <c r="E393" s="45" t="s">
        <v>112</v>
      </c>
      <c r="F393" s="48">
        <v>70000</v>
      </c>
      <c r="G393" s="48"/>
    </row>
    <row r="394" spans="1:7" ht="31.5" x14ac:dyDescent="0.25">
      <c r="A394" s="36" t="s">
        <v>310</v>
      </c>
      <c r="B394" s="44" t="s">
        <v>300</v>
      </c>
      <c r="C394" s="44" t="s">
        <v>12</v>
      </c>
      <c r="D394" s="46">
        <v>7210400000</v>
      </c>
      <c r="E394" s="45"/>
      <c r="F394" s="48">
        <f t="shared" ref="F394:F395" si="27">F395</f>
        <v>600000</v>
      </c>
      <c r="G394" s="48"/>
    </row>
    <row r="395" spans="1:7" ht="63" x14ac:dyDescent="0.25">
      <c r="A395" s="36" t="s">
        <v>311</v>
      </c>
      <c r="B395" s="44" t="s">
        <v>300</v>
      </c>
      <c r="C395" s="44" t="s">
        <v>12</v>
      </c>
      <c r="D395" s="46" t="s">
        <v>312</v>
      </c>
      <c r="E395" s="45"/>
      <c r="F395" s="48">
        <f t="shared" si="27"/>
        <v>600000</v>
      </c>
      <c r="G395" s="48"/>
    </row>
    <row r="396" spans="1:7" ht="31.5" x14ac:dyDescent="0.25">
      <c r="A396" s="27" t="s">
        <v>110</v>
      </c>
      <c r="B396" s="44" t="s">
        <v>300</v>
      </c>
      <c r="C396" s="44" t="s">
        <v>12</v>
      </c>
      <c r="D396" s="46" t="s">
        <v>312</v>
      </c>
      <c r="E396" s="45" t="s">
        <v>112</v>
      </c>
      <c r="F396" s="48">
        <v>600000</v>
      </c>
      <c r="G396" s="48"/>
    </row>
    <row r="397" spans="1:7" ht="37.5" customHeight="1" x14ac:dyDescent="0.25">
      <c r="A397" s="38" t="s">
        <v>313</v>
      </c>
      <c r="B397" s="44" t="s">
        <v>300</v>
      </c>
      <c r="C397" s="44" t="s">
        <v>12</v>
      </c>
      <c r="D397" s="46">
        <v>7210500000</v>
      </c>
      <c r="E397" s="45"/>
      <c r="F397" s="48">
        <f>F400+F402+F404+F398</f>
        <v>65131717.829999998</v>
      </c>
      <c r="G397" s="48"/>
    </row>
    <row r="398" spans="1:7" ht="24" customHeight="1" x14ac:dyDescent="0.25">
      <c r="A398" s="34" t="s">
        <v>314</v>
      </c>
      <c r="B398" s="44" t="s">
        <v>300</v>
      </c>
      <c r="C398" s="44" t="s">
        <v>12</v>
      </c>
      <c r="D398" s="46">
        <v>7210520080</v>
      </c>
      <c r="E398" s="45"/>
      <c r="F398" s="48">
        <f>F399</f>
        <v>341733.83</v>
      </c>
      <c r="G398" s="48"/>
    </row>
    <row r="399" spans="1:7" ht="33.75" customHeight="1" x14ac:dyDescent="0.25">
      <c r="A399" s="27" t="s">
        <v>110</v>
      </c>
      <c r="B399" s="44" t="s">
        <v>300</v>
      </c>
      <c r="C399" s="44" t="s">
        <v>12</v>
      </c>
      <c r="D399" s="46">
        <v>7210520080</v>
      </c>
      <c r="E399" s="45" t="s">
        <v>112</v>
      </c>
      <c r="F399" s="48">
        <v>341733.83</v>
      </c>
      <c r="G399" s="48"/>
    </row>
    <row r="400" spans="1:7" ht="65.25" customHeight="1" x14ac:dyDescent="0.25">
      <c r="A400" s="35" t="s">
        <v>111</v>
      </c>
      <c r="B400" s="44" t="s">
        <v>300</v>
      </c>
      <c r="C400" s="44" t="s">
        <v>12</v>
      </c>
      <c r="D400" s="46">
        <v>7210571100</v>
      </c>
      <c r="E400" s="45"/>
      <c r="F400" s="48">
        <f>F401</f>
        <v>9147535</v>
      </c>
      <c r="G400" s="48"/>
    </row>
    <row r="401" spans="1:7" ht="31.5" x14ac:dyDescent="0.25">
      <c r="A401" s="27" t="s">
        <v>110</v>
      </c>
      <c r="B401" s="44" t="s">
        <v>300</v>
      </c>
      <c r="C401" s="44" t="s">
        <v>12</v>
      </c>
      <c r="D401" s="46">
        <v>7210571100</v>
      </c>
      <c r="E401" s="45" t="s">
        <v>112</v>
      </c>
      <c r="F401" s="48">
        <v>9147535</v>
      </c>
      <c r="G401" s="48"/>
    </row>
    <row r="402" spans="1:7" ht="46.5" customHeight="1" x14ac:dyDescent="0.25">
      <c r="A402" s="27" t="s">
        <v>113</v>
      </c>
      <c r="B402" s="44" t="s">
        <v>300</v>
      </c>
      <c r="C402" s="44" t="s">
        <v>12</v>
      </c>
      <c r="D402" s="46" t="s">
        <v>315</v>
      </c>
      <c r="E402" s="45"/>
      <c r="F402" s="48">
        <f>F403</f>
        <v>481449</v>
      </c>
      <c r="G402" s="48"/>
    </row>
    <row r="403" spans="1:7" ht="31.5" x14ac:dyDescent="0.25">
      <c r="A403" s="27" t="s">
        <v>110</v>
      </c>
      <c r="B403" s="44" t="s">
        <v>300</v>
      </c>
      <c r="C403" s="44" t="s">
        <v>12</v>
      </c>
      <c r="D403" s="46" t="s">
        <v>315</v>
      </c>
      <c r="E403" s="45" t="s">
        <v>112</v>
      </c>
      <c r="F403" s="48">
        <v>481449</v>
      </c>
      <c r="G403" s="48"/>
    </row>
    <row r="404" spans="1:7" ht="51" customHeight="1" x14ac:dyDescent="0.25">
      <c r="A404" s="27" t="s">
        <v>316</v>
      </c>
      <c r="B404" s="46" t="s">
        <v>300</v>
      </c>
      <c r="C404" s="46" t="s">
        <v>12</v>
      </c>
      <c r="D404" s="46">
        <v>7210575310</v>
      </c>
      <c r="E404" s="45"/>
      <c r="F404" s="48">
        <f>F405</f>
        <v>55161000</v>
      </c>
      <c r="G404" s="48"/>
    </row>
    <row r="405" spans="1:7" ht="36.75" customHeight="1" x14ac:dyDescent="0.25">
      <c r="A405" s="27" t="s">
        <v>110</v>
      </c>
      <c r="B405" s="44" t="s">
        <v>300</v>
      </c>
      <c r="C405" s="44" t="s">
        <v>12</v>
      </c>
      <c r="D405" s="46">
        <v>7210575310</v>
      </c>
      <c r="E405" s="45" t="s">
        <v>112</v>
      </c>
      <c r="F405" s="48">
        <v>55161000</v>
      </c>
      <c r="G405" s="48"/>
    </row>
    <row r="406" spans="1:7" ht="25.5" hidden="1" customHeight="1" x14ac:dyDescent="0.25">
      <c r="A406" s="27" t="s">
        <v>15</v>
      </c>
      <c r="B406" s="44" t="s">
        <v>300</v>
      </c>
      <c r="C406" s="44" t="s">
        <v>12</v>
      </c>
      <c r="D406" s="28" t="s">
        <v>16</v>
      </c>
      <c r="E406" s="47"/>
      <c r="F406" s="48">
        <f t="shared" ref="F406:F412" si="28">F407</f>
        <v>0</v>
      </c>
      <c r="G406" s="48"/>
    </row>
    <row r="407" spans="1:7" ht="21.75" hidden="1" customHeight="1" x14ac:dyDescent="0.25">
      <c r="A407" s="35" t="s">
        <v>67</v>
      </c>
      <c r="B407" s="44" t="s">
        <v>300</v>
      </c>
      <c r="C407" s="44" t="s">
        <v>12</v>
      </c>
      <c r="D407" s="28" t="s">
        <v>68</v>
      </c>
      <c r="E407" s="47"/>
      <c r="F407" s="48">
        <f t="shared" si="28"/>
        <v>0</v>
      </c>
      <c r="G407" s="48"/>
    </row>
    <row r="408" spans="1:7" ht="36.75" hidden="1" customHeight="1" x14ac:dyDescent="0.25">
      <c r="A408" s="35" t="s">
        <v>153</v>
      </c>
      <c r="B408" s="44" t="s">
        <v>300</v>
      </c>
      <c r="C408" s="44" t="s">
        <v>12</v>
      </c>
      <c r="D408" s="46" t="s">
        <v>154</v>
      </c>
      <c r="E408" s="47"/>
      <c r="F408" s="48">
        <f t="shared" si="28"/>
        <v>0</v>
      </c>
      <c r="G408" s="48"/>
    </row>
    <row r="409" spans="1:7" ht="22.5" hidden="1" customHeight="1" x14ac:dyDescent="0.25">
      <c r="A409" s="35" t="s">
        <v>96</v>
      </c>
      <c r="B409" s="44" t="s">
        <v>300</v>
      </c>
      <c r="C409" s="44" t="s">
        <v>12</v>
      </c>
      <c r="D409" s="46" t="s">
        <v>155</v>
      </c>
      <c r="E409" s="47"/>
      <c r="F409" s="48">
        <f t="shared" si="28"/>
        <v>0</v>
      </c>
      <c r="G409" s="48"/>
    </row>
    <row r="410" spans="1:7" ht="36.75" hidden="1" customHeight="1" x14ac:dyDescent="0.25">
      <c r="A410" s="27" t="s">
        <v>110</v>
      </c>
      <c r="B410" s="44" t="s">
        <v>300</v>
      </c>
      <c r="C410" s="44" t="s">
        <v>12</v>
      </c>
      <c r="D410" s="46" t="s">
        <v>155</v>
      </c>
      <c r="E410" s="47">
        <v>600</v>
      </c>
      <c r="F410" s="48"/>
      <c r="G410" s="48"/>
    </row>
    <row r="411" spans="1:7" ht="21.75" customHeight="1" x14ac:dyDescent="0.25">
      <c r="A411" s="18" t="s">
        <v>317</v>
      </c>
      <c r="B411" s="19" t="s">
        <v>300</v>
      </c>
      <c r="C411" s="19" t="s">
        <v>14</v>
      </c>
      <c r="D411" s="19"/>
      <c r="E411" s="20"/>
      <c r="F411" s="21">
        <f t="shared" si="28"/>
        <v>192119922.56</v>
      </c>
      <c r="G411" s="21">
        <f t="shared" ref="G411:G412" si="29">G412</f>
        <v>12693000</v>
      </c>
    </row>
    <row r="412" spans="1:7" x14ac:dyDescent="0.25">
      <c r="A412" s="27" t="s">
        <v>302</v>
      </c>
      <c r="B412" s="44" t="s">
        <v>300</v>
      </c>
      <c r="C412" s="44" t="s">
        <v>14</v>
      </c>
      <c r="D412" s="46">
        <v>7200000000</v>
      </c>
      <c r="E412" s="45"/>
      <c r="F412" s="48">
        <f t="shared" si="28"/>
        <v>192119922.56</v>
      </c>
      <c r="G412" s="48">
        <f t="shared" si="29"/>
        <v>12693000</v>
      </c>
    </row>
    <row r="413" spans="1:7" x14ac:dyDescent="0.25">
      <c r="A413" s="27" t="s">
        <v>318</v>
      </c>
      <c r="B413" s="44" t="s">
        <v>300</v>
      </c>
      <c r="C413" s="44" t="s">
        <v>14</v>
      </c>
      <c r="D413" s="46">
        <v>7210000000</v>
      </c>
      <c r="E413" s="45"/>
      <c r="F413" s="48">
        <f>F414+F417+F428+F449+F458+F446</f>
        <v>192119922.56</v>
      </c>
      <c r="G413" s="48">
        <f>G414+G417+G428+G449+G458+G446</f>
        <v>12693000</v>
      </c>
    </row>
    <row r="414" spans="1:7" ht="31.5" x14ac:dyDescent="0.25">
      <c r="A414" s="27" t="s">
        <v>319</v>
      </c>
      <c r="B414" s="44" t="s">
        <v>300</v>
      </c>
      <c r="C414" s="44" t="s">
        <v>14</v>
      </c>
      <c r="D414" s="46" t="s">
        <v>320</v>
      </c>
      <c r="E414" s="45"/>
      <c r="F414" s="48">
        <f t="shared" ref="F414:F415" si="30">F415</f>
        <v>1053300</v>
      </c>
      <c r="G414" s="48">
        <f t="shared" ref="G414:G417" si="31">G415</f>
        <v>1053300</v>
      </c>
    </row>
    <row r="415" spans="1:7" ht="63" x14ac:dyDescent="0.25">
      <c r="A415" s="27" t="s">
        <v>321</v>
      </c>
      <c r="B415" s="44" t="s">
        <v>300</v>
      </c>
      <c r="C415" s="44" t="s">
        <v>14</v>
      </c>
      <c r="D415" s="46" t="s">
        <v>322</v>
      </c>
      <c r="E415" s="45"/>
      <c r="F415" s="48">
        <f t="shared" si="30"/>
        <v>1053300</v>
      </c>
      <c r="G415" s="48">
        <f t="shared" si="31"/>
        <v>1053300</v>
      </c>
    </row>
    <row r="416" spans="1:7" ht="31.5" x14ac:dyDescent="0.25">
      <c r="A416" s="27" t="s">
        <v>110</v>
      </c>
      <c r="B416" s="44" t="s">
        <v>300</v>
      </c>
      <c r="C416" s="44" t="s">
        <v>14</v>
      </c>
      <c r="D416" s="46" t="s">
        <v>322</v>
      </c>
      <c r="E416" s="45" t="s">
        <v>112</v>
      </c>
      <c r="F416" s="48">
        <v>1053300</v>
      </c>
      <c r="G416" s="48">
        <v>1053300</v>
      </c>
    </row>
    <row r="417" spans="1:7" ht="31.5" x14ac:dyDescent="0.25">
      <c r="A417" s="38" t="s">
        <v>323</v>
      </c>
      <c r="B417" s="44" t="s">
        <v>300</v>
      </c>
      <c r="C417" s="44" t="s">
        <v>14</v>
      </c>
      <c r="D417" s="46">
        <v>7210100000</v>
      </c>
      <c r="E417" s="45"/>
      <c r="F417" s="48">
        <f>F418+F420+F424+F422+F426</f>
        <v>2866700</v>
      </c>
      <c r="G417" s="48">
        <f t="shared" si="31"/>
        <v>0</v>
      </c>
    </row>
    <row r="418" spans="1:7" x14ac:dyDescent="0.25">
      <c r="A418" s="34" t="s">
        <v>102</v>
      </c>
      <c r="B418" s="44" t="s">
        <v>300</v>
      </c>
      <c r="C418" s="44" t="s">
        <v>14</v>
      </c>
      <c r="D418" s="46">
        <v>7210129990</v>
      </c>
      <c r="E418" s="45"/>
      <c r="F418" s="48">
        <f>F419</f>
        <v>268700</v>
      </c>
      <c r="G418" s="48"/>
    </row>
    <row r="419" spans="1:7" ht="31.5" x14ac:dyDescent="0.25">
      <c r="A419" s="27" t="s">
        <v>110</v>
      </c>
      <c r="B419" s="44" t="s">
        <v>300</v>
      </c>
      <c r="C419" s="44" t="s">
        <v>14</v>
      </c>
      <c r="D419" s="46">
        <v>7210129990</v>
      </c>
      <c r="E419" s="45" t="s">
        <v>112</v>
      </c>
      <c r="F419" s="48">
        <v>268700</v>
      </c>
      <c r="G419" s="48"/>
    </row>
    <row r="420" spans="1:7" ht="69.75" hidden="1" customHeight="1" x14ac:dyDescent="0.25">
      <c r="A420" s="27" t="s">
        <v>324</v>
      </c>
      <c r="B420" s="44" t="s">
        <v>300</v>
      </c>
      <c r="C420" s="44" t="s">
        <v>14</v>
      </c>
      <c r="D420" s="46">
        <v>7210171330</v>
      </c>
      <c r="E420" s="45"/>
      <c r="F420" s="48">
        <f>F421</f>
        <v>0</v>
      </c>
      <c r="G420" s="48"/>
    </row>
    <row r="421" spans="1:7" ht="35.25" hidden="1" customHeight="1" x14ac:dyDescent="0.25">
      <c r="A421" s="27" t="s">
        <v>110</v>
      </c>
      <c r="B421" s="44" t="s">
        <v>300</v>
      </c>
      <c r="C421" s="44" t="s">
        <v>14</v>
      </c>
      <c r="D421" s="46">
        <v>7210171330</v>
      </c>
      <c r="E421" s="45" t="s">
        <v>112</v>
      </c>
      <c r="F421" s="48"/>
      <c r="G421" s="48"/>
    </row>
    <row r="422" spans="1:7" ht="28.5" customHeight="1" x14ac:dyDescent="0.25">
      <c r="A422" s="27" t="s">
        <v>325</v>
      </c>
      <c r="B422" s="44" t="s">
        <v>300</v>
      </c>
      <c r="C422" s="44" t="s">
        <v>14</v>
      </c>
      <c r="D422" s="46">
        <v>7210173170</v>
      </c>
      <c r="E422" s="45"/>
      <c r="F422" s="48">
        <f>F423</f>
        <v>2468100</v>
      </c>
      <c r="G422" s="48"/>
    </row>
    <row r="423" spans="1:7" ht="33.75" customHeight="1" x14ac:dyDescent="0.25">
      <c r="A423" s="27" t="s">
        <v>110</v>
      </c>
      <c r="B423" s="44" t="s">
        <v>300</v>
      </c>
      <c r="C423" s="44" t="s">
        <v>14</v>
      </c>
      <c r="D423" s="46">
        <v>7210173170</v>
      </c>
      <c r="E423" s="45" t="s">
        <v>112</v>
      </c>
      <c r="F423" s="48">
        <v>2468100</v>
      </c>
      <c r="G423" s="48"/>
    </row>
    <row r="424" spans="1:7" ht="78.75" hidden="1" x14ac:dyDescent="0.25">
      <c r="A424" s="27" t="s">
        <v>326</v>
      </c>
      <c r="B424" s="44" t="s">
        <v>300</v>
      </c>
      <c r="C424" s="44" t="s">
        <v>14</v>
      </c>
      <c r="D424" s="46" t="s">
        <v>327</v>
      </c>
      <c r="E424" s="45"/>
      <c r="F424" s="48">
        <f>F425</f>
        <v>0</v>
      </c>
      <c r="G424" s="48"/>
    </row>
    <row r="425" spans="1:7" ht="31.5" hidden="1" x14ac:dyDescent="0.25">
      <c r="A425" s="27" t="s">
        <v>110</v>
      </c>
      <c r="B425" s="44" t="s">
        <v>300</v>
      </c>
      <c r="C425" s="44" t="s">
        <v>14</v>
      </c>
      <c r="D425" s="46" t="s">
        <v>327</v>
      </c>
      <c r="E425" s="45" t="s">
        <v>112</v>
      </c>
      <c r="F425" s="48"/>
      <c r="G425" s="48"/>
    </row>
    <row r="426" spans="1:7" ht="31.5" x14ac:dyDescent="0.25">
      <c r="A426" s="27" t="s">
        <v>328</v>
      </c>
      <c r="B426" s="44" t="s">
        <v>300</v>
      </c>
      <c r="C426" s="44" t="s">
        <v>14</v>
      </c>
      <c r="D426" s="46" t="s">
        <v>329</v>
      </c>
      <c r="E426" s="45"/>
      <c r="F426" s="48">
        <f>F427</f>
        <v>129900</v>
      </c>
      <c r="G426" s="48"/>
    </row>
    <row r="427" spans="1:7" ht="31.5" x14ac:dyDescent="0.25">
      <c r="A427" s="27" t="s">
        <v>110</v>
      </c>
      <c r="B427" s="44" t="s">
        <v>300</v>
      </c>
      <c r="C427" s="44" t="s">
        <v>14</v>
      </c>
      <c r="D427" s="46" t="s">
        <v>329</v>
      </c>
      <c r="E427" s="45" t="s">
        <v>112</v>
      </c>
      <c r="F427" s="48">
        <v>129900</v>
      </c>
      <c r="G427" s="48"/>
    </row>
    <row r="428" spans="1:7" ht="31.5" x14ac:dyDescent="0.25">
      <c r="A428" s="38" t="s">
        <v>330</v>
      </c>
      <c r="B428" s="44" t="s">
        <v>300</v>
      </c>
      <c r="C428" s="44" t="s">
        <v>14</v>
      </c>
      <c r="D428" s="46">
        <v>7210300000</v>
      </c>
      <c r="E428" s="45"/>
      <c r="F428" s="48">
        <f>F433+F429+F431+F436+F438+F440+F442+F444</f>
        <v>31091836.199999999</v>
      </c>
      <c r="G428" s="48">
        <f>G433+G429+G431+G436+G438+G440+G442+G444</f>
        <v>8306700</v>
      </c>
    </row>
    <row r="429" spans="1:7" ht="61.5" customHeight="1" x14ac:dyDescent="0.25">
      <c r="A429" s="35" t="s">
        <v>109</v>
      </c>
      <c r="B429" s="44" t="s">
        <v>300</v>
      </c>
      <c r="C429" s="44" t="s">
        <v>14</v>
      </c>
      <c r="D429" s="46">
        <v>7210300050</v>
      </c>
      <c r="E429" s="45"/>
      <c r="F429" s="48">
        <f>F430</f>
        <v>21065300</v>
      </c>
      <c r="G429" s="48"/>
    </row>
    <row r="430" spans="1:7" ht="31.5" x14ac:dyDescent="0.25">
      <c r="A430" s="27" t="s">
        <v>110</v>
      </c>
      <c r="B430" s="44" t="s">
        <v>300</v>
      </c>
      <c r="C430" s="44" t="s">
        <v>14</v>
      </c>
      <c r="D430" s="46">
        <v>7210300050</v>
      </c>
      <c r="E430" s="45" t="s">
        <v>112</v>
      </c>
      <c r="F430" s="48">
        <f>16964600+5700700-1600000</f>
        <v>21065300</v>
      </c>
      <c r="G430" s="48"/>
    </row>
    <row r="431" spans="1:7" ht="63.75" customHeight="1" x14ac:dyDescent="0.25">
      <c r="A431" s="32" t="s">
        <v>23</v>
      </c>
      <c r="B431" s="44" t="s">
        <v>300</v>
      </c>
      <c r="C431" s="44" t="s">
        <v>14</v>
      </c>
      <c r="D431" s="46">
        <v>7210313060</v>
      </c>
      <c r="E431" s="45"/>
      <c r="F431" s="48">
        <f>F432</f>
        <v>1073996.2</v>
      </c>
      <c r="G431" s="48"/>
    </row>
    <row r="432" spans="1:7" ht="31.5" x14ac:dyDescent="0.25">
      <c r="A432" s="27" t="s">
        <v>110</v>
      </c>
      <c r="B432" s="44" t="s">
        <v>300</v>
      </c>
      <c r="C432" s="44" t="s">
        <v>14</v>
      </c>
      <c r="D432" s="46">
        <v>7210313060</v>
      </c>
      <c r="E432" s="45" t="s">
        <v>112</v>
      </c>
      <c r="F432" s="48">
        <v>1073996.2</v>
      </c>
      <c r="G432" s="48"/>
    </row>
    <row r="433" spans="1:7" x14ac:dyDescent="0.25">
      <c r="A433" s="34" t="s">
        <v>102</v>
      </c>
      <c r="B433" s="44" t="s">
        <v>300</v>
      </c>
      <c r="C433" s="44" t="s">
        <v>14</v>
      </c>
      <c r="D433" s="46">
        <v>7210329990</v>
      </c>
      <c r="E433" s="45"/>
      <c r="F433" s="48">
        <f>F435+F434</f>
        <v>29040</v>
      </c>
      <c r="G433" s="48"/>
    </row>
    <row r="434" spans="1:7" x14ac:dyDescent="0.25">
      <c r="A434" s="34" t="s">
        <v>31</v>
      </c>
      <c r="B434" s="44" t="s">
        <v>300</v>
      </c>
      <c r="C434" s="2" t="s">
        <v>14</v>
      </c>
      <c r="D434" s="46">
        <v>7210329990</v>
      </c>
      <c r="E434" s="45" t="s">
        <v>32</v>
      </c>
      <c r="F434" s="48">
        <v>15000</v>
      </c>
      <c r="G434" s="48"/>
    </row>
    <row r="435" spans="1:7" ht="30" customHeight="1" x14ac:dyDescent="0.25">
      <c r="A435" s="27" t="s">
        <v>110</v>
      </c>
      <c r="B435" s="44" t="s">
        <v>300</v>
      </c>
      <c r="C435" s="44" t="s">
        <v>14</v>
      </c>
      <c r="D435" s="46">
        <v>7210329990</v>
      </c>
      <c r="E435" s="45" t="s">
        <v>112</v>
      </c>
      <c r="F435" s="48">
        <v>14040</v>
      </c>
      <c r="G435" s="48"/>
    </row>
    <row r="436" spans="1:7" ht="110.25" x14ac:dyDescent="0.25">
      <c r="A436" s="36" t="s">
        <v>331</v>
      </c>
      <c r="B436" s="44" t="s">
        <v>300</v>
      </c>
      <c r="C436" s="44" t="s">
        <v>14</v>
      </c>
      <c r="D436" s="46" t="s">
        <v>332</v>
      </c>
      <c r="E436" s="45"/>
      <c r="F436" s="48">
        <f>F437</f>
        <v>114600</v>
      </c>
      <c r="G436" s="48">
        <f>G437</f>
        <v>114600</v>
      </c>
    </row>
    <row r="437" spans="1:7" ht="30" customHeight="1" x14ac:dyDescent="0.25">
      <c r="A437" s="27" t="s">
        <v>110</v>
      </c>
      <c r="B437" s="44" t="s">
        <v>300</v>
      </c>
      <c r="C437" s="44" t="s">
        <v>14</v>
      </c>
      <c r="D437" s="46" t="s">
        <v>332</v>
      </c>
      <c r="E437" s="45" t="s">
        <v>112</v>
      </c>
      <c r="F437" s="48">
        <v>114600</v>
      </c>
      <c r="G437" s="48">
        <v>114600</v>
      </c>
    </row>
    <row r="438" spans="1:7" ht="63" x14ac:dyDescent="0.25">
      <c r="A438" s="27" t="s">
        <v>333</v>
      </c>
      <c r="B438" s="44" t="s">
        <v>300</v>
      </c>
      <c r="C438" s="44" t="s">
        <v>14</v>
      </c>
      <c r="D438" s="46" t="s">
        <v>334</v>
      </c>
      <c r="E438" s="45"/>
      <c r="F438" s="48">
        <f>F439</f>
        <v>8192100</v>
      </c>
      <c r="G438" s="48">
        <f>G439</f>
        <v>8192100</v>
      </c>
    </row>
    <row r="439" spans="1:7" ht="31.5" x14ac:dyDescent="0.25">
      <c r="A439" s="27" t="s">
        <v>110</v>
      </c>
      <c r="B439" s="44" t="s">
        <v>300</v>
      </c>
      <c r="C439" s="44" t="s">
        <v>14</v>
      </c>
      <c r="D439" s="46" t="s">
        <v>334</v>
      </c>
      <c r="E439" s="45" t="s">
        <v>112</v>
      </c>
      <c r="F439" s="48">
        <v>8192100</v>
      </c>
      <c r="G439" s="48">
        <v>8192100</v>
      </c>
    </row>
    <row r="440" spans="1:7" ht="94.5" x14ac:dyDescent="0.25">
      <c r="A440" s="36" t="s">
        <v>335</v>
      </c>
      <c r="B440" s="44" t="s">
        <v>300</v>
      </c>
      <c r="C440" s="44" t="s">
        <v>14</v>
      </c>
      <c r="D440" s="46" t="s">
        <v>336</v>
      </c>
      <c r="E440" s="45"/>
      <c r="F440" s="48">
        <f>F441</f>
        <v>5200</v>
      </c>
      <c r="G440" s="48"/>
    </row>
    <row r="441" spans="1:7" ht="31.5" x14ac:dyDescent="0.25">
      <c r="A441" s="27" t="s">
        <v>110</v>
      </c>
      <c r="B441" s="44" t="s">
        <v>300</v>
      </c>
      <c r="C441" s="44" t="s">
        <v>14</v>
      </c>
      <c r="D441" s="46" t="s">
        <v>336</v>
      </c>
      <c r="E441" s="45" t="s">
        <v>112</v>
      </c>
      <c r="F441" s="48">
        <v>5200</v>
      </c>
      <c r="G441" s="48"/>
    </row>
    <row r="442" spans="1:7" ht="63" x14ac:dyDescent="0.25">
      <c r="A442" s="27" t="s">
        <v>337</v>
      </c>
      <c r="B442" s="44" t="s">
        <v>300</v>
      </c>
      <c r="C442" s="44" t="s">
        <v>14</v>
      </c>
      <c r="D442" s="46">
        <v>7210373030</v>
      </c>
      <c r="E442" s="45"/>
      <c r="F442" s="48">
        <f>F443</f>
        <v>372400</v>
      </c>
      <c r="G442" s="48"/>
    </row>
    <row r="443" spans="1:7" ht="31.5" x14ac:dyDescent="0.25">
      <c r="A443" s="27" t="s">
        <v>110</v>
      </c>
      <c r="B443" s="44" t="s">
        <v>300</v>
      </c>
      <c r="C443" s="44" t="s">
        <v>14</v>
      </c>
      <c r="D443" s="46">
        <v>7210373030</v>
      </c>
      <c r="E443" s="45" t="s">
        <v>112</v>
      </c>
      <c r="F443" s="48">
        <v>372400</v>
      </c>
      <c r="G443" s="48"/>
    </row>
    <row r="444" spans="1:7" ht="110.25" x14ac:dyDescent="0.25">
      <c r="A444" s="27" t="s">
        <v>338</v>
      </c>
      <c r="B444" s="44" t="s">
        <v>300</v>
      </c>
      <c r="C444" s="44" t="s">
        <v>14</v>
      </c>
      <c r="D444" s="46">
        <v>7210377080</v>
      </c>
      <c r="E444" s="45"/>
      <c r="F444" s="48">
        <f>F445</f>
        <v>239200</v>
      </c>
      <c r="G444" s="48"/>
    </row>
    <row r="445" spans="1:7" ht="31.5" x14ac:dyDescent="0.25">
      <c r="A445" s="27" t="s">
        <v>110</v>
      </c>
      <c r="B445" s="44" t="s">
        <v>300</v>
      </c>
      <c r="C445" s="44" t="s">
        <v>14</v>
      </c>
      <c r="D445" s="46">
        <v>7210377080</v>
      </c>
      <c r="E445" s="45" t="s">
        <v>112</v>
      </c>
      <c r="F445" s="48">
        <v>239200</v>
      </c>
      <c r="G445" s="48"/>
    </row>
    <row r="446" spans="1:7" x14ac:dyDescent="0.25">
      <c r="A446" s="27" t="s">
        <v>339</v>
      </c>
      <c r="B446" s="44" t="s">
        <v>300</v>
      </c>
      <c r="C446" s="44" t="s">
        <v>14</v>
      </c>
      <c r="D446" s="60" t="s">
        <v>340</v>
      </c>
      <c r="E446" s="45"/>
      <c r="F446" s="48">
        <f t="shared" ref="F446:F447" si="32">F447</f>
        <v>752842.1</v>
      </c>
      <c r="G446" s="48">
        <f t="shared" ref="G446:G447" si="33">G447</f>
        <v>715200</v>
      </c>
    </row>
    <row r="447" spans="1:7" ht="86.25" customHeight="1" x14ac:dyDescent="0.25">
      <c r="A447" s="27" t="s">
        <v>341</v>
      </c>
      <c r="B447" s="44" t="s">
        <v>300</v>
      </c>
      <c r="C447" s="44" t="s">
        <v>14</v>
      </c>
      <c r="D447" s="60" t="s">
        <v>342</v>
      </c>
      <c r="E447" s="45"/>
      <c r="F447" s="48">
        <f t="shared" si="32"/>
        <v>752842.1</v>
      </c>
      <c r="G447" s="48">
        <f t="shared" si="33"/>
        <v>715200</v>
      </c>
    </row>
    <row r="448" spans="1:7" ht="31.5" x14ac:dyDescent="0.25">
      <c r="A448" s="27" t="s">
        <v>110</v>
      </c>
      <c r="B448" s="44" t="s">
        <v>300</v>
      </c>
      <c r="C448" s="44" t="s">
        <v>14</v>
      </c>
      <c r="D448" s="60" t="s">
        <v>342</v>
      </c>
      <c r="E448" s="45" t="s">
        <v>112</v>
      </c>
      <c r="F448" s="48">
        <v>752842.1</v>
      </c>
      <c r="G448" s="48">
        <v>715200</v>
      </c>
    </row>
    <row r="449" spans="1:7" ht="30" customHeight="1" x14ac:dyDescent="0.25">
      <c r="A449" s="38" t="s">
        <v>343</v>
      </c>
      <c r="B449" s="44" t="s">
        <v>300</v>
      </c>
      <c r="C449" s="44" t="s">
        <v>14</v>
      </c>
      <c r="D449" s="46">
        <v>7210400000</v>
      </c>
      <c r="E449" s="45"/>
      <c r="F449" s="48">
        <f>F450+F452+F454+F456</f>
        <v>9452902.1500000004</v>
      </c>
      <c r="G449" s="48"/>
    </row>
    <row r="450" spans="1:7" ht="23.45" customHeight="1" x14ac:dyDescent="0.25">
      <c r="A450" s="34" t="s">
        <v>102</v>
      </c>
      <c r="B450" s="44" t="s">
        <v>300</v>
      </c>
      <c r="C450" s="44" t="s">
        <v>14</v>
      </c>
      <c r="D450" s="46">
        <v>7210429990</v>
      </c>
      <c r="E450" s="45"/>
      <c r="F450" s="48">
        <f>F451</f>
        <v>605310.03</v>
      </c>
      <c r="G450" s="48"/>
    </row>
    <row r="451" spans="1:7" ht="31.5" x14ac:dyDescent="0.25">
      <c r="A451" s="27" t="s">
        <v>110</v>
      </c>
      <c r="B451" s="44" t="s">
        <v>300</v>
      </c>
      <c r="C451" s="44" t="s">
        <v>14</v>
      </c>
      <c r="D451" s="46">
        <v>7210429990</v>
      </c>
      <c r="E451" s="45" t="s">
        <v>112</v>
      </c>
      <c r="F451" s="48">
        <v>605310.03</v>
      </c>
      <c r="G451" s="48"/>
    </row>
    <row r="452" spans="1:7" ht="31.5" x14ac:dyDescent="0.25">
      <c r="A452" s="27" t="s">
        <v>344</v>
      </c>
      <c r="B452" s="44" t="s">
        <v>300</v>
      </c>
      <c r="C452" s="44" t="s">
        <v>14</v>
      </c>
      <c r="D452" s="46">
        <v>7210470790</v>
      </c>
      <c r="E452" s="45"/>
      <c r="F452" s="48">
        <f>F453</f>
        <v>3845212.51</v>
      </c>
      <c r="G452" s="48"/>
    </row>
    <row r="453" spans="1:7" ht="39" customHeight="1" x14ac:dyDescent="0.25">
      <c r="A453" s="27" t="s">
        <v>110</v>
      </c>
      <c r="B453" s="44" t="s">
        <v>300</v>
      </c>
      <c r="C453" s="44" t="s">
        <v>14</v>
      </c>
      <c r="D453" s="46">
        <v>7210470790</v>
      </c>
      <c r="E453" s="45" t="s">
        <v>112</v>
      </c>
      <c r="F453" s="48">
        <v>3845212.51</v>
      </c>
      <c r="G453" s="48"/>
    </row>
    <row r="454" spans="1:7" ht="47.25" x14ac:dyDescent="0.25">
      <c r="A454" s="27" t="s">
        <v>345</v>
      </c>
      <c r="B454" s="44" t="s">
        <v>300</v>
      </c>
      <c r="C454" s="44" t="s">
        <v>14</v>
      </c>
      <c r="D454" s="46" t="s">
        <v>346</v>
      </c>
      <c r="E454" s="45"/>
      <c r="F454" s="48">
        <f>F455</f>
        <v>202379.61</v>
      </c>
      <c r="G454" s="48"/>
    </row>
    <row r="455" spans="1:7" ht="39" customHeight="1" x14ac:dyDescent="0.25">
      <c r="A455" s="27" t="s">
        <v>110</v>
      </c>
      <c r="B455" s="44" t="s">
        <v>300</v>
      </c>
      <c r="C455" s="44" t="s">
        <v>14</v>
      </c>
      <c r="D455" s="46" t="s">
        <v>346</v>
      </c>
      <c r="E455" s="45" t="s">
        <v>112</v>
      </c>
      <c r="F455" s="48">
        <v>202379.61</v>
      </c>
      <c r="G455" s="48"/>
    </row>
    <row r="456" spans="1:7" ht="63" x14ac:dyDescent="0.25">
      <c r="A456" s="36" t="s">
        <v>311</v>
      </c>
      <c r="B456" s="44" t="s">
        <v>300</v>
      </c>
      <c r="C456" s="44" t="s">
        <v>14</v>
      </c>
      <c r="D456" s="46" t="s">
        <v>312</v>
      </c>
      <c r="E456" s="45"/>
      <c r="F456" s="48">
        <f>F457</f>
        <v>4800000</v>
      </c>
      <c r="G456" s="48"/>
    </row>
    <row r="457" spans="1:7" ht="39" customHeight="1" x14ac:dyDescent="0.25">
      <c r="A457" s="27" t="s">
        <v>110</v>
      </c>
      <c r="B457" s="44" t="s">
        <v>300</v>
      </c>
      <c r="C457" s="44" t="s">
        <v>14</v>
      </c>
      <c r="D457" s="46" t="s">
        <v>312</v>
      </c>
      <c r="E457" s="45" t="s">
        <v>112</v>
      </c>
      <c r="F457" s="48">
        <v>4800000</v>
      </c>
      <c r="G457" s="48"/>
    </row>
    <row r="458" spans="1:7" ht="31.5" customHeight="1" x14ac:dyDescent="0.25">
      <c r="A458" s="38" t="s">
        <v>313</v>
      </c>
      <c r="B458" s="44" t="s">
        <v>300</v>
      </c>
      <c r="C458" s="44" t="s">
        <v>14</v>
      </c>
      <c r="D458" s="46">
        <v>7210500000</v>
      </c>
      <c r="E458" s="45"/>
      <c r="F458" s="48">
        <f>F461+F463+F469+F471+F459+F465+F467+F475+F473+F477</f>
        <v>146902342.11000001</v>
      </c>
      <c r="G458" s="48">
        <f>G461+G463+G469+G471+G459+G465+G467+G475</f>
        <v>2617800</v>
      </c>
    </row>
    <row r="459" spans="1:7" ht="23.25" customHeight="1" x14ac:dyDescent="0.25">
      <c r="A459" s="34" t="s">
        <v>314</v>
      </c>
      <c r="B459" s="44" t="s">
        <v>300</v>
      </c>
      <c r="C459" s="44" t="s">
        <v>14</v>
      </c>
      <c r="D459" s="46">
        <v>7210520080</v>
      </c>
      <c r="E459" s="45"/>
      <c r="F459" s="48">
        <f>F460</f>
        <v>525642.11</v>
      </c>
      <c r="G459" s="48"/>
    </row>
    <row r="460" spans="1:7" ht="30" customHeight="1" x14ac:dyDescent="0.25">
      <c r="A460" s="27" t="s">
        <v>110</v>
      </c>
      <c r="B460" s="44" t="s">
        <v>300</v>
      </c>
      <c r="C460" s="44" t="s">
        <v>14</v>
      </c>
      <c r="D460" s="46">
        <v>7210520080</v>
      </c>
      <c r="E460" s="45" t="s">
        <v>112</v>
      </c>
      <c r="F460" s="48">
        <v>525642.11</v>
      </c>
      <c r="G460" s="48"/>
    </row>
    <row r="461" spans="1:7" ht="63" x14ac:dyDescent="0.25">
      <c r="A461" s="27" t="s">
        <v>347</v>
      </c>
      <c r="B461" s="46" t="s">
        <v>300</v>
      </c>
      <c r="C461" s="46" t="s">
        <v>14</v>
      </c>
      <c r="D461" s="46">
        <v>7210571040</v>
      </c>
      <c r="E461" s="45"/>
      <c r="F461" s="48">
        <f>F462</f>
        <v>130700</v>
      </c>
      <c r="G461" s="48"/>
    </row>
    <row r="462" spans="1:7" ht="31.5" x14ac:dyDescent="0.25">
      <c r="A462" s="27" t="s">
        <v>110</v>
      </c>
      <c r="B462" s="44" t="s">
        <v>300</v>
      </c>
      <c r="C462" s="44" t="s">
        <v>14</v>
      </c>
      <c r="D462" s="46">
        <v>7210571040</v>
      </c>
      <c r="E462" s="45" t="s">
        <v>112</v>
      </c>
      <c r="F462" s="48">
        <v>130700</v>
      </c>
      <c r="G462" s="48"/>
    </row>
    <row r="463" spans="1:7" ht="78.75" x14ac:dyDescent="0.25">
      <c r="A463" s="27" t="s">
        <v>348</v>
      </c>
      <c r="B463" s="44" t="s">
        <v>300</v>
      </c>
      <c r="C463" s="44" t="s">
        <v>14</v>
      </c>
      <c r="D463" s="46" t="s">
        <v>349</v>
      </c>
      <c r="E463" s="45"/>
      <c r="F463" s="48">
        <f>F464</f>
        <v>351900</v>
      </c>
      <c r="G463" s="48"/>
    </row>
    <row r="464" spans="1:7" ht="31.5" x14ac:dyDescent="0.25">
      <c r="A464" s="27" t="s">
        <v>110</v>
      </c>
      <c r="B464" s="44" t="s">
        <v>300</v>
      </c>
      <c r="C464" s="44" t="s">
        <v>14</v>
      </c>
      <c r="D464" s="46" t="s">
        <v>349</v>
      </c>
      <c r="E464" s="45" t="s">
        <v>112</v>
      </c>
      <c r="F464" s="48">
        <v>351900</v>
      </c>
      <c r="G464" s="48"/>
    </row>
    <row r="465" spans="1:7" ht="63" x14ac:dyDescent="0.25">
      <c r="A465" s="27" t="s">
        <v>350</v>
      </c>
      <c r="B465" s="44" t="s">
        <v>300</v>
      </c>
      <c r="C465" s="44" t="s">
        <v>14</v>
      </c>
      <c r="D465" s="46">
        <v>7210571250</v>
      </c>
      <c r="E465" s="45"/>
      <c r="F465" s="48">
        <f>F466</f>
        <v>1392300</v>
      </c>
      <c r="G465" s="48"/>
    </row>
    <row r="466" spans="1:7" ht="31.5" x14ac:dyDescent="0.25">
      <c r="A466" s="27" t="s">
        <v>110</v>
      </c>
      <c r="B466" s="44" t="s">
        <v>300</v>
      </c>
      <c r="C466" s="44" t="s">
        <v>14</v>
      </c>
      <c r="D466" s="46">
        <v>7210571250</v>
      </c>
      <c r="E466" s="45" t="s">
        <v>112</v>
      </c>
      <c r="F466" s="48">
        <v>1392300</v>
      </c>
      <c r="G466" s="48"/>
    </row>
    <row r="467" spans="1:7" ht="63" x14ac:dyDescent="0.25">
      <c r="A467" s="27" t="s">
        <v>351</v>
      </c>
      <c r="B467" s="44" t="s">
        <v>300</v>
      </c>
      <c r="C467" s="44" t="s">
        <v>14</v>
      </c>
      <c r="D467" s="46" t="s">
        <v>352</v>
      </c>
      <c r="E467" s="45"/>
      <c r="F467" s="48">
        <f>F468</f>
        <v>28500</v>
      </c>
      <c r="G467" s="48"/>
    </row>
    <row r="468" spans="1:7" ht="31.5" x14ac:dyDescent="0.25">
      <c r="A468" s="27" t="s">
        <v>110</v>
      </c>
      <c r="B468" s="44" t="s">
        <v>300</v>
      </c>
      <c r="C468" s="44" t="s">
        <v>14</v>
      </c>
      <c r="D468" s="46" t="s">
        <v>352</v>
      </c>
      <c r="E468" s="45" t="s">
        <v>112</v>
      </c>
      <c r="F468" s="48">
        <v>28500</v>
      </c>
      <c r="G468" s="48"/>
    </row>
    <row r="469" spans="1:7" ht="51.75" customHeight="1" x14ac:dyDescent="0.25">
      <c r="A469" s="27" t="s">
        <v>316</v>
      </c>
      <c r="B469" s="46" t="s">
        <v>300</v>
      </c>
      <c r="C469" s="46" t="s">
        <v>14</v>
      </c>
      <c r="D469" s="46">
        <v>7210575310</v>
      </c>
      <c r="E469" s="45"/>
      <c r="F469" s="48">
        <f>F470</f>
        <v>137703600</v>
      </c>
      <c r="G469" s="48"/>
    </row>
    <row r="470" spans="1:7" ht="31.5" x14ac:dyDescent="0.25">
      <c r="A470" s="27" t="s">
        <v>110</v>
      </c>
      <c r="B470" s="44" t="s">
        <v>300</v>
      </c>
      <c r="C470" s="44" t="s">
        <v>14</v>
      </c>
      <c r="D470" s="46">
        <v>7210575310</v>
      </c>
      <c r="E470" s="45" t="s">
        <v>112</v>
      </c>
      <c r="F470" s="48">
        <v>137703600</v>
      </c>
      <c r="G470" s="48"/>
    </row>
    <row r="471" spans="1:7" ht="31.5" x14ac:dyDescent="0.25">
      <c r="A471" s="27" t="s">
        <v>353</v>
      </c>
      <c r="B471" s="46" t="s">
        <v>300</v>
      </c>
      <c r="C471" s="46" t="s">
        <v>14</v>
      </c>
      <c r="D471" s="46">
        <v>7210575320</v>
      </c>
      <c r="E471" s="45"/>
      <c r="F471" s="48">
        <f>F472</f>
        <v>3751500</v>
      </c>
      <c r="G471" s="48"/>
    </row>
    <row r="472" spans="1:7" ht="31.5" x14ac:dyDescent="0.25">
      <c r="A472" s="27" t="s">
        <v>110</v>
      </c>
      <c r="B472" s="44" t="s">
        <v>300</v>
      </c>
      <c r="C472" s="44" t="s">
        <v>14</v>
      </c>
      <c r="D472" s="46">
        <v>7210575320</v>
      </c>
      <c r="E472" s="45" t="s">
        <v>112</v>
      </c>
      <c r="F472" s="48">
        <v>3751500</v>
      </c>
      <c r="G472" s="48"/>
    </row>
    <row r="473" spans="1:7" ht="74.25" customHeight="1" x14ac:dyDescent="0.25">
      <c r="A473" s="27" t="s">
        <v>354</v>
      </c>
      <c r="B473" s="44" t="s">
        <v>300</v>
      </c>
      <c r="C473" s="44" t="s">
        <v>14</v>
      </c>
      <c r="D473" s="46">
        <v>7210571380</v>
      </c>
      <c r="E473" s="45"/>
      <c r="F473" s="48">
        <f>F474</f>
        <v>339900</v>
      </c>
      <c r="G473" s="48"/>
    </row>
    <row r="474" spans="1:7" ht="31.5" x14ac:dyDescent="0.25">
      <c r="A474" s="27" t="s">
        <v>110</v>
      </c>
      <c r="B474" s="44" t="s">
        <v>300</v>
      </c>
      <c r="C474" s="44" t="s">
        <v>14</v>
      </c>
      <c r="D474" s="46">
        <v>7210571380</v>
      </c>
      <c r="E474" s="45" t="s">
        <v>112</v>
      </c>
      <c r="F474" s="48">
        <v>339900</v>
      </c>
      <c r="G474" s="48"/>
    </row>
    <row r="475" spans="1:7" ht="63" x14ac:dyDescent="0.25">
      <c r="A475" s="27" t="s">
        <v>355</v>
      </c>
      <c r="B475" s="44" t="s">
        <v>300</v>
      </c>
      <c r="C475" s="44" t="s">
        <v>14</v>
      </c>
      <c r="D475" s="46" t="s">
        <v>356</v>
      </c>
      <c r="E475" s="45"/>
      <c r="F475" s="48">
        <f>F476</f>
        <v>2671300</v>
      </c>
      <c r="G475" s="48">
        <f>G476</f>
        <v>2617800</v>
      </c>
    </row>
    <row r="476" spans="1:7" ht="31.5" x14ac:dyDescent="0.25">
      <c r="A476" s="27" t="s">
        <v>110</v>
      </c>
      <c r="B476" s="44" t="s">
        <v>300</v>
      </c>
      <c r="C476" s="44" t="s">
        <v>14</v>
      </c>
      <c r="D476" s="46" t="s">
        <v>356</v>
      </c>
      <c r="E476" s="45" t="s">
        <v>112</v>
      </c>
      <c r="F476" s="48">
        <v>2671300</v>
      </c>
      <c r="G476" s="48">
        <v>2617800</v>
      </c>
    </row>
    <row r="477" spans="1:7" ht="63" x14ac:dyDescent="0.25">
      <c r="A477" s="35" t="s">
        <v>357</v>
      </c>
      <c r="B477" s="44" t="s">
        <v>300</v>
      </c>
      <c r="C477" s="44" t="s">
        <v>14</v>
      </c>
      <c r="D477" s="46" t="s">
        <v>358</v>
      </c>
      <c r="E477" s="47"/>
      <c r="F477" s="48">
        <f>F478</f>
        <v>7000</v>
      </c>
      <c r="G477" s="48"/>
    </row>
    <row r="478" spans="1:7" ht="31.5" x14ac:dyDescent="0.25">
      <c r="A478" s="27" t="s">
        <v>110</v>
      </c>
      <c r="B478" s="44" t="s">
        <v>300</v>
      </c>
      <c r="C478" s="44" t="s">
        <v>14</v>
      </c>
      <c r="D478" s="46" t="s">
        <v>358</v>
      </c>
      <c r="E478" s="47">
        <v>600</v>
      </c>
      <c r="F478" s="48">
        <v>7000</v>
      </c>
      <c r="G478" s="48"/>
    </row>
    <row r="479" spans="1:7" ht="15" customHeight="1" x14ac:dyDescent="0.25">
      <c r="A479" s="18" t="s">
        <v>359</v>
      </c>
      <c r="B479" s="19" t="s">
        <v>300</v>
      </c>
      <c r="C479" s="19" t="s">
        <v>26</v>
      </c>
      <c r="D479" s="46"/>
      <c r="E479" s="45"/>
      <c r="F479" s="21">
        <f>F480+F513</f>
        <v>39796599.719999999</v>
      </c>
      <c r="G479" s="21">
        <f>G480+G513</f>
        <v>0</v>
      </c>
    </row>
    <row r="480" spans="1:7" ht="24" customHeight="1" x14ac:dyDescent="0.25">
      <c r="A480" s="27" t="s">
        <v>302</v>
      </c>
      <c r="B480" s="44" t="s">
        <v>300</v>
      </c>
      <c r="C480" s="44" t="s">
        <v>26</v>
      </c>
      <c r="D480" s="46">
        <v>7200000000</v>
      </c>
      <c r="E480" s="45"/>
      <c r="F480" s="48">
        <f>F481</f>
        <v>22762037.880000003</v>
      </c>
      <c r="G480" s="48"/>
    </row>
    <row r="481" spans="1:7" ht="30.75" customHeight="1" x14ac:dyDescent="0.25">
      <c r="A481" s="27" t="s">
        <v>303</v>
      </c>
      <c r="B481" s="44" t="s">
        <v>300</v>
      </c>
      <c r="C481" s="44" t="s">
        <v>26</v>
      </c>
      <c r="D481" s="46">
        <v>7210000000</v>
      </c>
      <c r="E481" s="45"/>
      <c r="F481" s="48">
        <f>F485+F482+F500+F507+F510</f>
        <v>22762037.880000003</v>
      </c>
      <c r="G481" s="48"/>
    </row>
    <row r="482" spans="1:7" ht="30.75" customHeight="1" x14ac:dyDescent="0.25">
      <c r="A482" s="38" t="s">
        <v>323</v>
      </c>
      <c r="B482" s="44" t="s">
        <v>300</v>
      </c>
      <c r="C482" s="44" t="s">
        <v>26</v>
      </c>
      <c r="D482" s="46">
        <v>7210100000</v>
      </c>
      <c r="E482" s="45"/>
      <c r="F482" s="48">
        <f t="shared" ref="F482:F483" si="34">F483</f>
        <v>576330.68000000005</v>
      </c>
      <c r="G482" s="48"/>
    </row>
    <row r="483" spans="1:7" ht="22.5" customHeight="1" x14ac:dyDescent="0.25">
      <c r="A483" s="34" t="s">
        <v>102</v>
      </c>
      <c r="B483" s="44" t="s">
        <v>300</v>
      </c>
      <c r="C483" s="44" t="s">
        <v>26</v>
      </c>
      <c r="D483" s="46">
        <v>7210129990</v>
      </c>
      <c r="E483" s="45"/>
      <c r="F483" s="48">
        <f t="shared" si="34"/>
        <v>576330.68000000005</v>
      </c>
      <c r="G483" s="48"/>
    </row>
    <row r="484" spans="1:7" ht="30.75" customHeight="1" x14ac:dyDescent="0.25">
      <c r="A484" s="27" t="s">
        <v>110</v>
      </c>
      <c r="B484" s="44" t="s">
        <v>300</v>
      </c>
      <c r="C484" s="44" t="s">
        <v>26</v>
      </c>
      <c r="D484" s="46">
        <v>7210129990</v>
      </c>
      <c r="E484" s="45" t="s">
        <v>112</v>
      </c>
      <c r="F484" s="48">
        <v>576330.68000000005</v>
      </c>
      <c r="G484" s="48"/>
    </row>
    <row r="485" spans="1:7" ht="30.75" customHeight="1" x14ac:dyDescent="0.25">
      <c r="A485" s="38" t="s">
        <v>330</v>
      </c>
      <c r="B485" s="44" t="s">
        <v>300</v>
      </c>
      <c r="C485" s="44" t="s">
        <v>26</v>
      </c>
      <c r="D485" s="46">
        <v>7210300000</v>
      </c>
      <c r="E485" s="45"/>
      <c r="F485" s="48">
        <f>F486+F488+F490+F492+F496+F494+F498</f>
        <v>21271006.780000001</v>
      </c>
      <c r="G485" s="48"/>
    </row>
    <row r="486" spans="1:7" ht="62.25" customHeight="1" x14ac:dyDescent="0.25">
      <c r="A486" s="35" t="s">
        <v>109</v>
      </c>
      <c r="B486" s="44" t="s">
        <v>300</v>
      </c>
      <c r="C486" s="44" t="s">
        <v>26</v>
      </c>
      <c r="D486" s="46">
        <v>7210300050</v>
      </c>
      <c r="E486" s="45"/>
      <c r="F486" s="48">
        <f>F487</f>
        <v>12377109.25</v>
      </c>
      <c r="G486" s="48"/>
    </row>
    <row r="487" spans="1:7" ht="30.75" customHeight="1" x14ac:dyDescent="0.25">
      <c r="A487" s="27" t="s">
        <v>110</v>
      </c>
      <c r="B487" s="44" t="s">
        <v>300</v>
      </c>
      <c r="C487" s="44" t="s">
        <v>26</v>
      </c>
      <c r="D487" s="46">
        <v>7210300050</v>
      </c>
      <c r="E487" s="45" t="s">
        <v>112</v>
      </c>
      <c r="F487" s="48">
        <v>12377109.25</v>
      </c>
      <c r="G487" s="48"/>
    </row>
    <row r="488" spans="1:7" ht="30.75" customHeight="1" x14ac:dyDescent="0.25">
      <c r="A488" s="32" t="s">
        <v>23</v>
      </c>
      <c r="B488" s="44" t="s">
        <v>300</v>
      </c>
      <c r="C488" s="44" t="s">
        <v>26</v>
      </c>
      <c r="D488" s="46">
        <v>7210313060</v>
      </c>
      <c r="E488" s="45"/>
      <c r="F488" s="48">
        <f>F489</f>
        <v>270406.53000000003</v>
      </c>
      <c r="G488" s="48"/>
    </row>
    <row r="489" spans="1:7" ht="36.75" customHeight="1" x14ac:dyDescent="0.25">
      <c r="A489" s="27" t="s">
        <v>110</v>
      </c>
      <c r="B489" s="44" t="s">
        <v>300</v>
      </c>
      <c r="C489" s="44" t="s">
        <v>26</v>
      </c>
      <c r="D489" s="46">
        <v>7210313060</v>
      </c>
      <c r="E489" s="45" t="s">
        <v>112</v>
      </c>
      <c r="F489" s="48">
        <v>270406.53000000003</v>
      </c>
      <c r="G489" s="48"/>
    </row>
    <row r="490" spans="1:7" hidden="1" x14ac:dyDescent="0.25">
      <c r="A490" s="34" t="s">
        <v>102</v>
      </c>
      <c r="B490" s="44" t="s">
        <v>300</v>
      </c>
      <c r="C490" s="44" t="s">
        <v>26</v>
      </c>
      <c r="D490" s="46">
        <v>7210329990</v>
      </c>
      <c r="E490" s="45"/>
      <c r="F490" s="48">
        <f>F491</f>
        <v>0</v>
      </c>
      <c r="G490" s="48"/>
    </row>
    <row r="491" spans="1:7" ht="31.5" hidden="1" x14ac:dyDescent="0.25">
      <c r="A491" s="27" t="s">
        <v>110</v>
      </c>
      <c r="B491" s="44" t="s">
        <v>300</v>
      </c>
      <c r="C491" s="44" t="s">
        <v>26</v>
      </c>
      <c r="D491" s="46">
        <v>7210329990</v>
      </c>
      <c r="E491" s="45" t="s">
        <v>112</v>
      </c>
      <c r="F491" s="48"/>
      <c r="G491" s="48"/>
    </row>
    <row r="492" spans="1:7" ht="65.25" customHeight="1" x14ac:dyDescent="0.25">
      <c r="A492" s="35" t="s">
        <v>111</v>
      </c>
      <c r="B492" s="44" t="s">
        <v>300</v>
      </c>
      <c r="C492" s="44" t="s">
        <v>26</v>
      </c>
      <c r="D492" s="46">
        <v>7210371100</v>
      </c>
      <c r="E492" s="45"/>
      <c r="F492" s="48">
        <f>F493</f>
        <v>8080218</v>
      </c>
      <c r="G492" s="48"/>
    </row>
    <row r="493" spans="1:7" ht="31.5" customHeight="1" x14ac:dyDescent="0.25">
      <c r="A493" s="27" t="s">
        <v>110</v>
      </c>
      <c r="B493" s="44" t="s">
        <v>300</v>
      </c>
      <c r="C493" s="44" t="s">
        <v>26</v>
      </c>
      <c r="D493" s="46">
        <v>7210371100</v>
      </c>
      <c r="E493" s="45" t="s">
        <v>112</v>
      </c>
      <c r="F493" s="48">
        <v>8080218</v>
      </c>
      <c r="G493" s="48"/>
    </row>
    <row r="494" spans="1:7" ht="72.75" customHeight="1" x14ac:dyDescent="0.25">
      <c r="A494" s="27" t="s">
        <v>360</v>
      </c>
      <c r="B494" s="44" t="s">
        <v>300</v>
      </c>
      <c r="C494" s="2" t="s">
        <v>26</v>
      </c>
      <c r="D494" s="46">
        <v>7210377530</v>
      </c>
      <c r="E494" s="45"/>
      <c r="F494" s="48">
        <f>F495</f>
        <v>59000</v>
      </c>
      <c r="G494" s="48"/>
    </row>
    <row r="495" spans="1:7" ht="31.5" customHeight="1" x14ac:dyDescent="0.25">
      <c r="A495" s="27" t="s">
        <v>110</v>
      </c>
      <c r="B495" s="44" t="s">
        <v>300</v>
      </c>
      <c r="C495" s="44" t="s">
        <v>26</v>
      </c>
      <c r="D495" s="46">
        <v>7210377530</v>
      </c>
      <c r="E495" s="45" t="s">
        <v>112</v>
      </c>
      <c r="F495" s="48">
        <v>59000</v>
      </c>
      <c r="G495" s="48"/>
    </row>
    <row r="496" spans="1:7" ht="48.75" customHeight="1" x14ac:dyDescent="0.25">
      <c r="A496" s="27" t="s">
        <v>113</v>
      </c>
      <c r="B496" s="44" t="s">
        <v>300</v>
      </c>
      <c r="C496" s="44" t="s">
        <v>26</v>
      </c>
      <c r="D496" s="46" t="s">
        <v>361</v>
      </c>
      <c r="E496" s="45"/>
      <c r="F496" s="48">
        <f>F497</f>
        <v>425273</v>
      </c>
      <c r="G496" s="48"/>
    </row>
    <row r="497" spans="1:7" ht="32.25" customHeight="1" x14ac:dyDescent="0.25">
      <c r="A497" s="27" t="s">
        <v>110</v>
      </c>
      <c r="B497" s="44" t="s">
        <v>300</v>
      </c>
      <c r="C497" s="44" t="s">
        <v>26</v>
      </c>
      <c r="D497" s="46" t="s">
        <v>361</v>
      </c>
      <c r="E497" s="45" t="s">
        <v>112</v>
      </c>
      <c r="F497" s="48">
        <v>425273</v>
      </c>
      <c r="G497" s="48"/>
    </row>
    <row r="498" spans="1:7" ht="74.25" customHeight="1" x14ac:dyDescent="0.25">
      <c r="A498" s="27" t="s">
        <v>362</v>
      </c>
      <c r="B498" s="44" t="s">
        <v>300</v>
      </c>
      <c r="C498" s="2" t="s">
        <v>26</v>
      </c>
      <c r="D498" s="46" t="s">
        <v>363</v>
      </c>
      <c r="E498" s="45"/>
      <c r="F498" s="48">
        <f>F499</f>
        <v>59000</v>
      </c>
      <c r="G498" s="48"/>
    </row>
    <row r="499" spans="1:7" ht="32.25" customHeight="1" x14ac:dyDescent="0.25">
      <c r="A499" s="27" t="s">
        <v>110</v>
      </c>
      <c r="B499" s="44" t="s">
        <v>300</v>
      </c>
      <c r="C499" s="44" t="s">
        <v>26</v>
      </c>
      <c r="D499" s="46" t="s">
        <v>363</v>
      </c>
      <c r="E499" s="45" t="s">
        <v>112</v>
      </c>
      <c r="F499" s="48">
        <v>59000</v>
      </c>
      <c r="G499" s="48"/>
    </row>
    <row r="500" spans="1:7" ht="32.25" customHeight="1" x14ac:dyDescent="0.25">
      <c r="A500" s="38" t="s">
        <v>343</v>
      </c>
      <c r="B500" s="44" t="s">
        <v>300</v>
      </c>
      <c r="C500" s="44" t="s">
        <v>26</v>
      </c>
      <c r="D500" s="46">
        <v>7210400000</v>
      </c>
      <c r="E500" s="45"/>
      <c r="F500" s="48">
        <f>F501+F503+F505</f>
        <v>200000</v>
      </c>
      <c r="G500" s="48"/>
    </row>
    <row r="501" spans="1:7" s="61" customFormat="1" ht="21" customHeight="1" x14ac:dyDescent="0.25">
      <c r="A501" s="34" t="s">
        <v>102</v>
      </c>
      <c r="B501" s="62" t="s">
        <v>300</v>
      </c>
      <c r="C501" s="62" t="s">
        <v>26</v>
      </c>
      <c r="D501" s="63">
        <v>7210429990</v>
      </c>
      <c r="E501" s="64"/>
      <c r="F501" s="65">
        <f>F502</f>
        <v>200000</v>
      </c>
      <c r="G501" s="65"/>
    </row>
    <row r="502" spans="1:7" s="61" customFormat="1" ht="32.25" customHeight="1" x14ac:dyDescent="0.25">
      <c r="A502" s="34" t="s">
        <v>110</v>
      </c>
      <c r="B502" s="62" t="s">
        <v>300</v>
      </c>
      <c r="C502" s="62" t="s">
        <v>26</v>
      </c>
      <c r="D502" s="63">
        <v>7210429990</v>
      </c>
      <c r="E502" s="64" t="s">
        <v>112</v>
      </c>
      <c r="F502" s="65">
        <v>200000</v>
      </c>
      <c r="G502" s="65"/>
    </row>
    <row r="503" spans="1:7" s="61" customFormat="1" ht="32.25" hidden="1" customHeight="1" x14ac:dyDescent="0.25">
      <c r="A503" s="27" t="s">
        <v>344</v>
      </c>
      <c r="B503" s="62" t="s">
        <v>300</v>
      </c>
      <c r="C503" s="62" t="s">
        <v>26</v>
      </c>
      <c r="D503" s="46">
        <v>7210470790</v>
      </c>
      <c r="E503" s="45"/>
      <c r="F503" s="65">
        <f>F504</f>
        <v>0</v>
      </c>
      <c r="G503" s="65"/>
    </row>
    <row r="504" spans="1:7" s="61" customFormat="1" ht="32.25" hidden="1" customHeight="1" x14ac:dyDescent="0.25">
      <c r="A504" s="27" t="s">
        <v>110</v>
      </c>
      <c r="B504" s="62" t="s">
        <v>300</v>
      </c>
      <c r="C504" s="62" t="s">
        <v>26</v>
      </c>
      <c r="D504" s="46">
        <v>7210470790</v>
      </c>
      <c r="E504" s="45" t="s">
        <v>112</v>
      </c>
      <c r="F504" s="65"/>
      <c r="G504" s="65"/>
    </row>
    <row r="505" spans="1:7" s="61" customFormat="1" ht="32.25" hidden="1" customHeight="1" x14ac:dyDescent="0.25">
      <c r="A505" s="27" t="s">
        <v>345</v>
      </c>
      <c r="B505" s="62" t="s">
        <v>300</v>
      </c>
      <c r="C505" s="62" t="s">
        <v>26</v>
      </c>
      <c r="D505" s="46" t="s">
        <v>346</v>
      </c>
      <c r="E505" s="45"/>
      <c r="F505" s="65">
        <f>F506</f>
        <v>0</v>
      </c>
      <c r="G505" s="65"/>
    </row>
    <row r="506" spans="1:7" s="61" customFormat="1" ht="32.25" hidden="1" customHeight="1" x14ac:dyDescent="0.25">
      <c r="A506" s="27" t="s">
        <v>110</v>
      </c>
      <c r="B506" s="62" t="s">
        <v>300</v>
      </c>
      <c r="C506" s="62" t="s">
        <v>26</v>
      </c>
      <c r="D506" s="46" t="s">
        <v>346</v>
      </c>
      <c r="E506" s="45" t="s">
        <v>112</v>
      </c>
      <c r="F506" s="65"/>
      <c r="G506" s="65"/>
    </row>
    <row r="507" spans="1:7" ht="32.25" hidden="1" customHeight="1" x14ac:dyDescent="0.25">
      <c r="A507" s="38" t="s">
        <v>313</v>
      </c>
      <c r="B507" s="44" t="s">
        <v>300</v>
      </c>
      <c r="C507" s="44" t="s">
        <v>26</v>
      </c>
      <c r="D507" s="46">
        <v>7210500000</v>
      </c>
      <c r="E507" s="45"/>
      <c r="F507" s="48">
        <f t="shared" ref="F507:F511" si="35">F508</f>
        <v>0</v>
      </c>
      <c r="G507" s="48"/>
    </row>
    <row r="508" spans="1:7" ht="21.75" hidden="1" customHeight="1" x14ac:dyDescent="0.25">
      <c r="A508" s="34" t="s">
        <v>314</v>
      </c>
      <c r="B508" s="44" t="s">
        <v>300</v>
      </c>
      <c r="C508" s="44" t="s">
        <v>26</v>
      </c>
      <c r="D508" s="46">
        <v>7210520080</v>
      </c>
      <c r="E508" s="45"/>
      <c r="F508" s="48">
        <f t="shared" si="35"/>
        <v>0</v>
      </c>
      <c r="G508" s="48"/>
    </row>
    <row r="509" spans="1:7" ht="32.25" hidden="1" customHeight="1" x14ac:dyDescent="0.25">
      <c r="A509" s="27" t="s">
        <v>110</v>
      </c>
      <c r="B509" s="44" t="s">
        <v>300</v>
      </c>
      <c r="C509" s="44" t="s">
        <v>26</v>
      </c>
      <c r="D509" s="46">
        <v>7210520080</v>
      </c>
      <c r="E509" s="45" t="s">
        <v>112</v>
      </c>
      <c r="F509" s="48"/>
      <c r="G509" s="48"/>
    </row>
    <row r="510" spans="1:7" ht="32.25" customHeight="1" x14ac:dyDescent="0.25">
      <c r="A510" s="27" t="s">
        <v>364</v>
      </c>
      <c r="B510" s="44" t="s">
        <v>300</v>
      </c>
      <c r="C510" s="44" t="s">
        <v>26</v>
      </c>
      <c r="D510" s="46">
        <v>7210600000</v>
      </c>
      <c r="E510" s="45"/>
      <c r="F510" s="48">
        <f t="shared" si="35"/>
        <v>714700.42</v>
      </c>
      <c r="G510" s="48"/>
    </row>
    <row r="511" spans="1:7" ht="47.25" x14ac:dyDescent="0.25">
      <c r="A511" s="27" t="s">
        <v>365</v>
      </c>
      <c r="B511" s="44" t="s">
        <v>300</v>
      </c>
      <c r="C511" s="44" t="s">
        <v>26</v>
      </c>
      <c r="D511" s="46">
        <v>7210629996</v>
      </c>
      <c r="E511" s="45"/>
      <c r="F511" s="48">
        <f t="shared" si="35"/>
        <v>714700.42</v>
      </c>
      <c r="G511" s="48"/>
    </row>
    <row r="512" spans="1:7" ht="32.25" customHeight="1" x14ac:dyDescent="0.25">
      <c r="A512" s="27" t="s">
        <v>110</v>
      </c>
      <c r="B512" s="44" t="s">
        <v>300</v>
      </c>
      <c r="C512" s="44" t="s">
        <v>26</v>
      </c>
      <c r="D512" s="46">
        <v>7210629996</v>
      </c>
      <c r="E512" s="45" t="s">
        <v>112</v>
      </c>
      <c r="F512" s="48">
        <v>714700.42</v>
      </c>
      <c r="G512" s="48"/>
    </row>
    <row r="513" spans="1:7" ht="21" customHeight="1" x14ac:dyDescent="0.25">
      <c r="A513" s="35" t="s">
        <v>256</v>
      </c>
      <c r="B513" s="44" t="s">
        <v>300</v>
      </c>
      <c r="C513" s="44" t="s">
        <v>26</v>
      </c>
      <c r="D513" s="44" t="s">
        <v>366</v>
      </c>
      <c r="E513" s="45"/>
      <c r="F513" s="48">
        <f>F514+F518</f>
        <v>17034561.84</v>
      </c>
      <c r="G513" s="48">
        <f>G514+G518</f>
        <v>0</v>
      </c>
    </row>
    <row r="514" spans="1:7" ht="64.5" customHeight="1" x14ac:dyDescent="0.25">
      <c r="A514" s="35" t="s">
        <v>367</v>
      </c>
      <c r="B514" s="44" t="s">
        <v>300</v>
      </c>
      <c r="C514" s="44" t="s">
        <v>26</v>
      </c>
      <c r="D514" s="44" t="s">
        <v>368</v>
      </c>
      <c r="E514" s="45"/>
      <c r="F514" s="48">
        <f t="shared" ref="F514:F518" si="36">F515</f>
        <v>553408.54</v>
      </c>
      <c r="G514" s="48">
        <f t="shared" ref="G514:G515" si="37">G515</f>
        <v>0</v>
      </c>
    </row>
    <row r="515" spans="1:7" ht="30" customHeight="1" x14ac:dyDescent="0.25">
      <c r="A515" s="38" t="s">
        <v>369</v>
      </c>
      <c r="B515" s="44" t="s">
        <v>300</v>
      </c>
      <c r="C515" s="44" t="s">
        <v>26</v>
      </c>
      <c r="D515" s="44" t="s">
        <v>370</v>
      </c>
      <c r="E515" s="45"/>
      <c r="F515" s="48">
        <f t="shared" si="36"/>
        <v>553408.54</v>
      </c>
      <c r="G515" s="48">
        <f t="shared" si="37"/>
        <v>0</v>
      </c>
    </row>
    <row r="516" spans="1:7" ht="22.5" customHeight="1" x14ac:dyDescent="0.25">
      <c r="A516" s="34" t="s">
        <v>102</v>
      </c>
      <c r="B516" s="44" t="s">
        <v>300</v>
      </c>
      <c r="C516" s="44" t="s">
        <v>26</v>
      </c>
      <c r="D516" s="44" t="s">
        <v>371</v>
      </c>
      <c r="E516" s="45"/>
      <c r="F516" s="48">
        <f t="shared" si="36"/>
        <v>553408.54</v>
      </c>
      <c r="G516" s="48"/>
    </row>
    <row r="517" spans="1:7" ht="36" customHeight="1" x14ac:dyDescent="0.25">
      <c r="A517" s="27" t="s">
        <v>110</v>
      </c>
      <c r="B517" s="44" t="s">
        <v>300</v>
      </c>
      <c r="C517" s="44" t="s">
        <v>26</v>
      </c>
      <c r="D517" s="44" t="s">
        <v>371</v>
      </c>
      <c r="E517" s="45" t="s">
        <v>112</v>
      </c>
      <c r="F517" s="48">
        <v>553408.54</v>
      </c>
      <c r="G517" s="48"/>
    </row>
    <row r="518" spans="1:7" ht="31.5" customHeight="1" x14ac:dyDescent="0.25">
      <c r="A518" s="35" t="s">
        <v>372</v>
      </c>
      <c r="B518" s="44" t="s">
        <v>300</v>
      </c>
      <c r="C518" s="44" t="s">
        <v>26</v>
      </c>
      <c r="D518" s="28" t="s">
        <v>373</v>
      </c>
      <c r="E518" s="45"/>
      <c r="F518" s="48">
        <f t="shared" si="36"/>
        <v>16481153.300000001</v>
      </c>
      <c r="G518" s="48"/>
    </row>
    <row r="519" spans="1:7" ht="34.5" customHeight="1" x14ac:dyDescent="0.25">
      <c r="A519" s="38" t="s">
        <v>374</v>
      </c>
      <c r="B519" s="44" t="s">
        <v>300</v>
      </c>
      <c r="C519" s="44" t="s">
        <v>26</v>
      </c>
      <c r="D519" s="28" t="s">
        <v>375</v>
      </c>
      <c r="E519" s="45"/>
      <c r="F519" s="48">
        <f>F520+F522+F524+F526+F528</f>
        <v>16481153.300000001</v>
      </c>
      <c r="G519" s="48"/>
    </row>
    <row r="520" spans="1:7" ht="64.5" customHeight="1" x14ac:dyDescent="0.25">
      <c r="A520" s="35" t="s">
        <v>109</v>
      </c>
      <c r="B520" s="44" t="s">
        <v>300</v>
      </c>
      <c r="C520" s="44" t="s">
        <v>26</v>
      </c>
      <c r="D520" s="44" t="s">
        <v>376</v>
      </c>
      <c r="E520" s="45"/>
      <c r="F520" s="48">
        <f>F521</f>
        <v>9404618</v>
      </c>
      <c r="G520" s="48"/>
    </row>
    <row r="521" spans="1:7" ht="38.25" customHeight="1" x14ac:dyDescent="0.25">
      <c r="A521" s="27" t="s">
        <v>110</v>
      </c>
      <c r="B521" s="44" t="s">
        <v>300</v>
      </c>
      <c r="C521" s="44" t="s">
        <v>26</v>
      </c>
      <c r="D521" s="44" t="s">
        <v>376</v>
      </c>
      <c r="E521" s="31" t="s">
        <v>112</v>
      </c>
      <c r="F521" s="48">
        <v>9404618</v>
      </c>
      <c r="G521" s="48"/>
    </row>
    <row r="522" spans="1:7" ht="63" customHeight="1" x14ac:dyDescent="0.25">
      <c r="A522" s="32" t="s">
        <v>23</v>
      </c>
      <c r="B522" s="44" t="s">
        <v>300</v>
      </c>
      <c r="C522" s="44" t="s">
        <v>26</v>
      </c>
      <c r="D522" s="44" t="s">
        <v>377</v>
      </c>
      <c r="E522" s="31"/>
      <c r="F522" s="48">
        <f>F523</f>
        <v>273253.3</v>
      </c>
      <c r="G522" s="48"/>
    </row>
    <row r="523" spans="1:7" ht="35.25" customHeight="1" x14ac:dyDescent="0.25">
      <c r="A523" s="27" t="s">
        <v>110</v>
      </c>
      <c r="B523" s="44" t="s">
        <v>300</v>
      </c>
      <c r="C523" s="44" t="s">
        <v>26</v>
      </c>
      <c r="D523" s="44" t="s">
        <v>377</v>
      </c>
      <c r="E523" s="31" t="s">
        <v>112</v>
      </c>
      <c r="F523" s="48">
        <v>273253.3</v>
      </c>
      <c r="G523" s="48"/>
    </row>
    <row r="524" spans="1:7" ht="63" hidden="1" x14ac:dyDescent="0.25">
      <c r="A524" s="27" t="s">
        <v>122</v>
      </c>
      <c r="B524" s="44" t="s">
        <v>300</v>
      </c>
      <c r="C524" s="44" t="s">
        <v>26</v>
      </c>
      <c r="D524" s="44" t="s">
        <v>378</v>
      </c>
      <c r="E524" s="31"/>
      <c r="F524" s="48">
        <f>F525</f>
        <v>0</v>
      </c>
      <c r="G524" s="48"/>
    </row>
    <row r="525" spans="1:7" ht="31.5" hidden="1" x14ac:dyDescent="0.25">
      <c r="A525" s="27" t="s">
        <v>110</v>
      </c>
      <c r="B525" s="44" t="s">
        <v>300</v>
      </c>
      <c r="C525" s="44" t="s">
        <v>26</v>
      </c>
      <c r="D525" s="44" t="s">
        <v>378</v>
      </c>
      <c r="E525" s="31" t="s">
        <v>112</v>
      </c>
      <c r="F525" s="48"/>
      <c r="G525" s="48"/>
    </row>
    <row r="526" spans="1:7" ht="66.75" customHeight="1" x14ac:dyDescent="0.25">
      <c r="A526" s="35" t="s">
        <v>111</v>
      </c>
      <c r="B526" s="44" t="s">
        <v>300</v>
      </c>
      <c r="C526" s="44" t="s">
        <v>26</v>
      </c>
      <c r="D526" s="46">
        <v>7420271100</v>
      </c>
      <c r="E526" s="45"/>
      <c r="F526" s="48">
        <f>F527</f>
        <v>6463117</v>
      </c>
      <c r="G526" s="48"/>
    </row>
    <row r="527" spans="1:7" ht="40.5" customHeight="1" x14ac:dyDescent="0.25">
      <c r="A527" s="27" t="s">
        <v>110</v>
      </c>
      <c r="B527" s="44" t="s">
        <v>300</v>
      </c>
      <c r="C527" s="44" t="s">
        <v>26</v>
      </c>
      <c r="D527" s="46">
        <v>7420271100</v>
      </c>
      <c r="E527" s="45" t="s">
        <v>112</v>
      </c>
      <c r="F527" s="48">
        <v>6463117</v>
      </c>
      <c r="G527" s="48"/>
    </row>
    <row r="528" spans="1:7" ht="48.75" customHeight="1" x14ac:dyDescent="0.25">
      <c r="A528" s="27" t="s">
        <v>379</v>
      </c>
      <c r="B528" s="44" t="s">
        <v>300</v>
      </c>
      <c r="C528" s="44" t="s">
        <v>26</v>
      </c>
      <c r="D528" s="46" t="s">
        <v>380</v>
      </c>
      <c r="E528" s="45"/>
      <c r="F528" s="48">
        <f>F529</f>
        <v>340165</v>
      </c>
      <c r="G528" s="48"/>
    </row>
    <row r="529" spans="1:7" ht="36" customHeight="1" x14ac:dyDescent="0.25">
      <c r="A529" s="27" t="s">
        <v>110</v>
      </c>
      <c r="B529" s="44" t="s">
        <v>300</v>
      </c>
      <c r="C529" s="44" t="s">
        <v>26</v>
      </c>
      <c r="D529" s="46" t="s">
        <v>380</v>
      </c>
      <c r="E529" s="45" t="s">
        <v>112</v>
      </c>
      <c r="F529" s="48">
        <v>340165</v>
      </c>
      <c r="G529" s="48"/>
    </row>
    <row r="530" spans="1:7" x14ac:dyDescent="0.25">
      <c r="A530" s="18" t="s">
        <v>381</v>
      </c>
      <c r="B530" s="24" t="s">
        <v>300</v>
      </c>
      <c r="C530" s="24" t="s">
        <v>300</v>
      </c>
      <c r="D530" s="44"/>
      <c r="E530" s="45"/>
      <c r="F530" s="21">
        <f>F568+F531+F559</f>
        <v>8769290.1099999994</v>
      </c>
      <c r="G530" s="21">
        <f>G568+G531+G559</f>
        <v>0</v>
      </c>
    </row>
    <row r="531" spans="1:7" ht="19.5" customHeight="1" x14ac:dyDescent="0.25">
      <c r="A531" s="27" t="s">
        <v>302</v>
      </c>
      <c r="B531" s="44" t="s">
        <v>300</v>
      </c>
      <c r="C531" s="46" t="s">
        <v>300</v>
      </c>
      <c r="D531" s="46">
        <v>7200000000</v>
      </c>
      <c r="E531" s="45"/>
      <c r="F531" s="48">
        <f>F545+F532</f>
        <v>6501183.1100000003</v>
      </c>
      <c r="G531" s="48"/>
    </row>
    <row r="532" spans="1:7" ht="19.5" customHeight="1" x14ac:dyDescent="0.25">
      <c r="A532" s="27" t="s">
        <v>303</v>
      </c>
      <c r="B532" s="44" t="s">
        <v>300</v>
      </c>
      <c r="C532" s="46" t="s">
        <v>300</v>
      </c>
      <c r="D532" s="46">
        <v>7210000000</v>
      </c>
      <c r="E532" s="45"/>
      <c r="F532" s="48">
        <f>F533</f>
        <v>2029653.79</v>
      </c>
      <c r="G532" s="48"/>
    </row>
    <row r="533" spans="1:7" ht="33.75" customHeight="1" x14ac:dyDescent="0.25">
      <c r="A533" s="27" t="s">
        <v>382</v>
      </c>
      <c r="B533" s="44" t="s">
        <v>300</v>
      </c>
      <c r="C533" s="46" t="s">
        <v>300</v>
      </c>
      <c r="D533" s="46">
        <v>7210700000</v>
      </c>
      <c r="E533" s="45"/>
      <c r="F533" s="48">
        <f>F534+F537+F539+F541+F543</f>
        <v>2029653.79</v>
      </c>
      <c r="G533" s="48"/>
    </row>
    <row r="534" spans="1:7" ht="19.5" customHeight="1" x14ac:dyDescent="0.25">
      <c r="A534" s="34" t="s">
        <v>102</v>
      </c>
      <c r="B534" s="44" t="s">
        <v>300</v>
      </c>
      <c r="C534" s="46" t="s">
        <v>300</v>
      </c>
      <c r="D534" s="46">
        <v>7210729990</v>
      </c>
      <c r="E534" s="45"/>
      <c r="F534" s="48">
        <f>SUM(F535:F536)</f>
        <v>128659.72</v>
      </c>
      <c r="G534" s="48"/>
    </row>
    <row r="535" spans="1:7" ht="26.25" customHeight="1" x14ac:dyDescent="0.25">
      <c r="A535" s="34" t="s">
        <v>37</v>
      </c>
      <c r="B535" s="44" t="s">
        <v>300</v>
      </c>
      <c r="C535" s="46" t="s">
        <v>300</v>
      </c>
      <c r="D535" s="46">
        <v>7210729990</v>
      </c>
      <c r="E535" s="45" t="s">
        <v>38</v>
      </c>
      <c r="F535" s="48">
        <v>5200</v>
      </c>
      <c r="G535" s="48"/>
    </row>
    <row r="536" spans="1:7" ht="48" customHeight="1" x14ac:dyDescent="0.25">
      <c r="A536" s="27" t="s">
        <v>110</v>
      </c>
      <c r="B536" s="44" t="s">
        <v>300</v>
      </c>
      <c r="C536" s="46" t="s">
        <v>300</v>
      </c>
      <c r="D536" s="46">
        <v>7210729990</v>
      </c>
      <c r="E536" s="45" t="s">
        <v>112</v>
      </c>
      <c r="F536" s="48">
        <v>123459.72</v>
      </c>
      <c r="G536" s="48"/>
    </row>
    <row r="537" spans="1:7" ht="66" customHeight="1" x14ac:dyDescent="0.25">
      <c r="A537" s="27" t="s">
        <v>383</v>
      </c>
      <c r="B537" s="44" t="s">
        <v>300</v>
      </c>
      <c r="C537" s="46" t="s">
        <v>300</v>
      </c>
      <c r="D537" s="46">
        <v>7210771330</v>
      </c>
      <c r="E537" s="45"/>
      <c r="F537" s="48">
        <f>F538</f>
        <v>805944.37</v>
      </c>
      <c r="G537" s="48"/>
    </row>
    <row r="538" spans="1:7" ht="37.5" customHeight="1" x14ac:dyDescent="0.25">
      <c r="A538" s="27" t="s">
        <v>110</v>
      </c>
      <c r="B538" s="44" t="s">
        <v>300</v>
      </c>
      <c r="C538" s="46" t="s">
        <v>300</v>
      </c>
      <c r="D538" s="46">
        <v>7210771330</v>
      </c>
      <c r="E538" s="45" t="s">
        <v>112</v>
      </c>
      <c r="F538" s="48">
        <v>805944.37</v>
      </c>
      <c r="G538" s="48"/>
    </row>
    <row r="539" spans="1:7" ht="84.75" customHeight="1" x14ac:dyDescent="0.25">
      <c r="A539" s="27" t="s">
        <v>384</v>
      </c>
      <c r="B539" s="44" t="s">
        <v>300</v>
      </c>
      <c r="C539" s="46" t="s">
        <v>300</v>
      </c>
      <c r="D539" s="46">
        <v>7210771410</v>
      </c>
      <c r="E539" s="45"/>
      <c r="F539" s="48">
        <f>F540</f>
        <v>1000000</v>
      </c>
      <c r="G539" s="48"/>
    </row>
    <row r="540" spans="1:7" ht="48" customHeight="1" x14ac:dyDescent="0.25">
      <c r="A540" s="27" t="s">
        <v>110</v>
      </c>
      <c r="B540" s="44" t="s">
        <v>300</v>
      </c>
      <c r="C540" s="46" t="s">
        <v>300</v>
      </c>
      <c r="D540" s="46">
        <v>7210771410</v>
      </c>
      <c r="E540" s="45" t="s">
        <v>112</v>
      </c>
      <c r="F540" s="48">
        <v>1000000</v>
      </c>
      <c r="G540" s="48"/>
    </row>
    <row r="541" spans="1:7" ht="73.5" customHeight="1" x14ac:dyDescent="0.25">
      <c r="A541" s="27" t="s">
        <v>385</v>
      </c>
      <c r="B541" s="44" t="s">
        <v>300</v>
      </c>
      <c r="C541" s="46" t="s">
        <v>300</v>
      </c>
      <c r="D541" s="46" t="s">
        <v>386</v>
      </c>
      <c r="E541" s="45"/>
      <c r="F541" s="48">
        <f>F542</f>
        <v>42418.12</v>
      </c>
      <c r="G541" s="48"/>
    </row>
    <row r="542" spans="1:7" ht="46.5" customHeight="1" x14ac:dyDescent="0.25">
      <c r="A542" s="27" t="s">
        <v>110</v>
      </c>
      <c r="B542" s="44" t="s">
        <v>300</v>
      </c>
      <c r="C542" s="46" t="s">
        <v>300</v>
      </c>
      <c r="D542" s="46" t="s">
        <v>386</v>
      </c>
      <c r="E542" s="45" t="s">
        <v>112</v>
      </c>
      <c r="F542" s="48">
        <v>42418.12</v>
      </c>
      <c r="G542" s="48"/>
    </row>
    <row r="543" spans="1:7" ht="102.75" customHeight="1" x14ac:dyDescent="0.25">
      <c r="A543" s="27" t="s">
        <v>387</v>
      </c>
      <c r="B543" s="44" t="s">
        <v>300</v>
      </c>
      <c r="C543" s="46" t="s">
        <v>300</v>
      </c>
      <c r="D543" s="46" t="s">
        <v>388</v>
      </c>
      <c r="E543" s="45"/>
      <c r="F543" s="48">
        <f>F544</f>
        <v>52631.58</v>
      </c>
      <c r="G543" s="48"/>
    </row>
    <row r="544" spans="1:7" ht="48" customHeight="1" x14ac:dyDescent="0.25">
      <c r="A544" s="27" t="s">
        <v>110</v>
      </c>
      <c r="B544" s="44" t="s">
        <v>300</v>
      </c>
      <c r="C544" s="46" t="s">
        <v>300</v>
      </c>
      <c r="D544" s="46" t="s">
        <v>388</v>
      </c>
      <c r="E544" s="45" t="s">
        <v>112</v>
      </c>
      <c r="F544" s="48">
        <v>52631.58</v>
      </c>
      <c r="G544" s="48"/>
    </row>
    <row r="545" spans="1:7" ht="34.5" customHeight="1" x14ac:dyDescent="0.25">
      <c r="A545" s="27" t="s">
        <v>389</v>
      </c>
      <c r="B545" s="44" t="s">
        <v>300</v>
      </c>
      <c r="C545" s="46" t="s">
        <v>300</v>
      </c>
      <c r="D545" s="46">
        <v>7220000000</v>
      </c>
      <c r="E545" s="45"/>
      <c r="F545" s="48">
        <f>F546+F553</f>
        <v>4471529.32</v>
      </c>
      <c r="G545" s="48"/>
    </row>
    <row r="546" spans="1:7" ht="32.25" customHeight="1" x14ac:dyDescent="0.25">
      <c r="A546" s="38" t="s">
        <v>390</v>
      </c>
      <c r="B546" s="44" t="s">
        <v>300</v>
      </c>
      <c r="C546" s="46" t="s">
        <v>300</v>
      </c>
      <c r="D546" s="46">
        <v>7220100000</v>
      </c>
      <c r="E546" s="45"/>
      <c r="F546" s="48">
        <f>F547+F549+F551</f>
        <v>1876929.32</v>
      </c>
      <c r="G546" s="48"/>
    </row>
    <row r="547" spans="1:7" ht="32.25" customHeight="1" x14ac:dyDescent="0.25">
      <c r="A547" s="27" t="s">
        <v>391</v>
      </c>
      <c r="B547" s="44" t="s">
        <v>300</v>
      </c>
      <c r="C547" s="46" t="s">
        <v>300</v>
      </c>
      <c r="D547" s="46">
        <v>7220171070</v>
      </c>
      <c r="E547" s="45"/>
      <c r="F547" s="48">
        <f>F548</f>
        <v>1503100</v>
      </c>
      <c r="G547" s="48"/>
    </row>
    <row r="548" spans="1:7" ht="32.25" customHeight="1" x14ac:dyDescent="0.25">
      <c r="A548" s="27" t="s">
        <v>110</v>
      </c>
      <c r="B548" s="44" t="s">
        <v>300</v>
      </c>
      <c r="C548" s="46" t="s">
        <v>300</v>
      </c>
      <c r="D548" s="46">
        <v>7220171070</v>
      </c>
      <c r="E548" s="45" t="s">
        <v>112</v>
      </c>
      <c r="F548" s="48">
        <v>1503100</v>
      </c>
      <c r="G548" s="48"/>
    </row>
    <row r="549" spans="1:7" ht="51" customHeight="1" x14ac:dyDescent="0.25">
      <c r="A549" s="27" t="s">
        <v>392</v>
      </c>
      <c r="B549" s="44" t="s">
        <v>300</v>
      </c>
      <c r="C549" s="46" t="s">
        <v>300</v>
      </c>
      <c r="D549" s="46" t="s">
        <v>393</v>
      </c>
      <c r="E549" s="45"/>
      <c r="F549" s="48">
        <f>F550</f>
        <v>79200</v>
      </c>
      <c r="G549" s="48"/>
    </row>
    <row r="550" spans="1:7" ht="32.25" customHeight="1" x14ac:dyDescent="0.25">
      <c r="A550" s="27" t="s">
        <v>110</v>
      </c>
      <c r="B550" s="44" t="s">
        <v>300</v>
      </c>
      <c r="C550" s="46" t="s">
        <v>300</v>
      </c>
      <c r="D550" s="46" t="s">
        <v>393</v>
      </c>
      <c r="E550" s="45" t="s">
        <v>112</v>
      </c>
      <c r="F550" s="48">
        <v>79200</v>
      </c>
      <c r="G550" s="48"/>
    </row>
    <row r="551" spans="1:7" ht="20.25" customHeight="1" x14ac:dyDescent="0.25">
      <c r="A551" s="34" t="s">
        <v>102</v>
      </c>
      <c r="B551" s="44" t="s">
        <v>300</v>
      </c>
      <c r="C551" s="46" t="s">
        <v>300</v>
      </c>
      <c r="D551" s="46">
        <v>7220129990</v>
      </c>
      <c r="E551" s="45"/>
      <c r="F551" s="48">
        <f>F552</f>
        <v>294629.32</v>
      </c>
      <c r="G551" s="48"/>
    </row>
    <row r="552" spans="1:7" ht="32.25" customHeight="1" x14ac:dyDescent="0.25">
      <c r="A552" s="27" t="s">
        <v>110</v>
      </c>
      <c r="B552" s="44" t="s">
        <v>300</v>
      </c>
      <c r="C552" s="46" t="s">
        <v>300</v>
      </c>
      <c r="D552" s="46">
        <v>7220129990</v>
      </c>
      <c r="E552" s="45" t="s">
        <v>112</v>
      </c>
      <c r="F552" s="48">
        <v>294629.32</v>
      </c>
      <c r="G552" s="48"/>
    </row>
    <row r="553" spans="1:7" ht="30" customHeight="1" x14ac:dyDescent="0.25">
      <c r="A553" s="38" t="s">
        <v>394</v>
      </c>
      <c r="B553" s="44" t="s">
        <v>300</v>
      </c>
      <c r="C553" s="46" t="s">
        <v>300</v>
      </c>
      <c r="D553" s="46">
        <v>7220200000</v>
      </c>
      <c r="E553" s="45"/>
      <c r="F553" s="48">
        <f>F554+F556</f>
        <v>2594600</v>
      </c>
      <c r="G553" s="48"/>
    </row>
    <row r="554" spans="1:7" ht="22.5" hidden="1" customHeight="1" x14ac:dyDescent="0.25">
      <c r="A554" s="34" t="s">
        <v>102</v>
      </c>
      <c r="B554" s="44" t="s">
        <v>300</v>
      </c>
      <c r="C554" s="46" t="s">
        <v>300</v>
      </c>
      <c r="D554" s="46">
        <v>7220229990</v>
      </c>
      <c r="E554" s="45"/>
      <c r="F554" s="48">
        <f>F555</f>
        <v>0</v>
      </c>
      <c r="G554" s="48"/>
    </row>
    <row r="555" spans="1:7" ht="32.25" hidden="1" customHeight="1" x14ac:dyDescent="0.25">
      <c r="A555" s="27" t="s">
        <v>110</v>
      </c>
      <c r="B555" s="44" t="s">
        <v>300</v>
      </c>
      <c r="C555" s="46" t="s">
        <v>300</v>
      </c>
      <c r="D555" s="46">
        <v>7220229990</v>
      </c>
      <c r="E555" s="45" t="s">
        <v>112</v>
      </c>
      <c r="F555" s="48">
        <v>0</v>
      </c>
      <c r="G555" s="48"/>
    </row>
    <row r="556" spans="1:7" ht="75.75" customHeight="1" x14ac:dyDescent="0.25">
      <c r="A556" s="27" t="s">
        <v>395</v>
      </c>
      <c r="B556" s="44" t="s">
        <v>300</v>
      </c>
      <c r="C556" s="46" t="s">
        <v>300</v>
      </c>
      <c r="D556" s="46" t="s">
        <v>396</v>
      </c>
      <c r="E556" s="45"/>
      <c r="F556" s="48">
        <f>F557+F558</f>
        <v>2594600</v>
      </c>
      <c r="G556" s="48"/>
    </row>
    <row r="557" spans="1:7" ht="31.5" x14ac:dyDescent="0.25">
      <c r="A557" s="27" t="s">
        <v>110</v>
      </c>
      <c r="B557" s="44" t="s">
        <v>300</v>
      </c>
      <c r="C557" s="46" t="s">
        <v>300</v>
      </c>
      <c r="D557" s="46" t="s">
        <v>396</v>
      </c>
      <c r="E557" s="45" t="s">
        <v>112</v>
      </c>
      <c r="F557" s="48">
        <v>2259690.9300000002</v>
      </c>
      <c r="G557" s="48"/>
    </row>
    <row r="558" spans="1:7" x14ac:dyDescent="0.25">
      <c r="A558" s="30" t="s">
        <v>39</v>
      </c>
      <c r="B558" s="44" t="s">
        <v>300</v>
      </c>
      <c r="C558" s="46" t="s">
        <v>300</v>
      </c>
      <c r="D558" s="46" t="s">
        <v>396</v>
      </c>
      <c r="E558" s="45" t="s">
        <v>40</v>
      </c>
      <c r="F558" s="48">
        <v>334909.07</v>
      </c>
      <c r="G558" s="48"/>
    </row>
    <row r="559" spans="1:7" ht="31.5" x14ac:dyDescent="0.25">
      <c r="A559" s="27" t="s">
        <v>295</v>
      </c>
      <c r="B559" s="44" t="s">
        <v>300</v>
      </c>
      <c r="C559" s="46" t="s">
        <v>300</v>
      </c>
      <c r="D559" s="46">
        <v>7300000000</v>
      </c>
      <c r="E559" s="45"/>
      <c r="F559" s="48">
        <f>F560</f>
        <v>95000</v>
      </c>
      <c r="G559" s="48"/>
    </row>
    <row r="560" spans="1:7" ht="21" customHeight="1" x14ac:dyDescent="0.25">
      <c r="A560" s="27" t="s">
        <v>397</v>
      </c>
      <c r="B560" s="44" t="s">
        <v>300</v>
      </c>
      <c r="C560" s="46" t="s">
        <v>300</v>
      </c>
      <c r="D560" s="46">
        <v>7320000000</v>
      </c>
      <c r="E560" s="45"/>
      <c r="F560" s="48">
        <f>F561+F564</f>
        <v>95000</v>
      </c>
      <c r="G560" s="48"/>
    </row>
    <row r="561" spans="1:7" ht="32.25" customHeight="1" x14ac:dyDescent="0.25">
      <c r="A561" s="38" t="s">
        <v>398</v>
      </c>
      <c r="B561" s="44" t="s">
        <v>300</v>
      </c>
      <c r="C561" s="46" t="s">
        <v>300</v>
      </c>
      <c r="D561" s="46">
        <v>7320100000</v>
      </c>
      <c r="E561" s="45"/>
      <c r="F561" s="48">
        <f t="shared" ref="F561:F562" si="38">F562</f>
        <v>30000</v>
      </c>
      <c r="G561" s="48"/>
    </row>
    <row r="562" spans="1:7" ht="20.25" customHeight="1" x14ac:dyDescent="0.25">
      <c r="A562" s="34" t="s">
        <v>102</v>
      </c>
      <c r="B562" s="44" t="s">
        <v>300</v>
      </c>
      <c r="C562" s="46" t="s">
        <v>300</v>
      </c>
      <c r="D562" s="46">
        <v>7320129990</v>
      </c>
      <c r="E562" s="45"/>
      <c r="F562" s="48">
        <f t="shared" si="38"/>
        <v>30000</v>
      </c>
      <c r="G562" s="48"/>
    </row>
    <row r="563" spans="1:7" ht="30.75" customHeight="1" x14ac:dyDescent="0.25">
      <c r="A563" s="27" t="s">
        <v>110</v>
      </c>
      <c r="B563" s="44" t="s">
        <v>300</v>
      </c>
      <c r="C563" s="46" t="s">
        <v>300</v>
      </c>
      <c r="D563" s="46">
        <v>7320129990</v>
      </c>
      <c r="E563" s="45" t="s">
        <v>112</v>
      </c>
      <c r="F563" s="48">
        <v>30000</v>
      </c>
      <c r="G563" s="48"/>
    </row>
    <row r="564" spans="1:7" ht="21" customHeight="1" x14ac:dyDescent="0.25">
      <c r="A564" s="38" t="s">
        <v>399</v>
      </c>
      <c r="B564" s="44" t="s">
        <v>300</v>
      </c>
      <c r="C564" s="46" t="s">
        <v>300</v>
      </c>
      <c r="D564" s="46">
        <v>7320200000</v>
      </c>
      <c r="E564" s="45"/>
      <c r="F564" s="48">
        <f>F565+F566</f>
        <v>65000</v>
      </c>
      <c r="G564" s="48"/>
    </row>
    <row r="565" spans="1:7" ht="21" customHeight="1" x14ac:dyDescent="0.25">
      <c r="A565" s="34" t="s">
        <v>102</v>
      </c>
      <c r="B565" s="44" t="s">
        <v>300</v>
      </c>
      <c r="C565" s="46" t="s">
        <v>300</v>
      </c>
      <c r="D565" s="46">
        <v>7320229990</v>
      </c>
      <c r="E565" s="45"/>
      <c r="F565" s="48">
        <f>F567</f>
        <v>30000</v>
      </c>
      <c r="G565" s="48"/>
    </row>
    <row r="566" spans="1:7" ht="32.25" customHeight="1" x14ac:dyDescent="0.25">
      <c r="A566" s="34" t="s">
        <v>37</v>
      </c>
      <c r="B566" s="44" t="s">
        <v>300</v>
      </c>
      <c r="C566" s="46" t="s">
        <v>300</v>
      </c>
      <c r="D566" s="46">
        <v>7320229990</v>
      </c>
      <c r="E566" s="45" t="s">
        <v>38</v>
      </c>
      <c r="F566" s="48">
        <v>35000</v>
      </c>
      <c r="G566" s="48"/>
    </row>
    <row r="567" spans="1:7" ht="30.75" customHeight="1" x14ac:dyDescent="0.25">
      <c r="A567" s="27" t="s">
        <v>110</v>
      </c>
      <c r="B567" s="44" t="s">
        <v>300</v>
      </c>
      <c r="C567" s="46" t="s">
        <v>300</v>
      </c>
      <c r="D567" s="46">
        <v>7320229990</v>
      </c>
      <c r="E567" s="45" t="s">
        <v>112</v>
      </c>
      <c r="F567" s="48">
        <v>30000</v>
      </c>
      <c r="G567" s="48"/>
    </row>
    <row r="568" spans="1:7" ht="16.5" customHeight="1" x14ac:dyDescent="0.25">
      <c r="A568" s="30" t="s">
        <v>256</v>
      </c>
      <c r="B568" s="46" t="s">
        <v>300</v>
      </c>
      <c r="C568" s="46" t="s">
        <v>300</v>
      </c>
      <c r="D568" s="46">
        <v>7400000000</v>
      </c>
      <c r="E568" s="45"/>
      <c r="F568" s="48">
        <f>F569</f>
        <v>2173107</v>
      </c>
      <c r="G568" s="48"/>
    </row>
    <row r="569" spans="1:7" ht="24.75" customHeight="1" x14ac:dyDescent="0.25">
      <c r="A569" s="27" t="s">
        <v>400</v>
      </c>
      <c r="B569" s="46" t="s">
        <v>300</v>
      </c>
      <c r="C569" s="46" t="s">
        <v>300</v>
      </c>
      <c r="D569" s="46">
        <v>7440000000</v>
      </c>
      <c r="E569" s="45"/>
      <c r="F569" s="48">
        <f>F570+F573+F576+F579+F584+F587</f>
        <v>2173107</v>
      </c>
      <c r="G569" s="48"/>
    </row>
    <row r="570" spans="1:7" ht="48" customHeight="1" x14ac:dyDescent="0.25">
      <c r="A570" s="38" t="s">
        <v>401</v>
      </c>
      <c r="B570" s="46" t="s">
        <v>300</v>
      </c>
      <c r="C570" s="46" t="s">
        <v>300</v>
      </c>
      <c r="D570" s="46">
        <v>7440100000</v>
      </c>
      <c r="E570" s="45"/>
      <c r="F570" s="48">
        <f t="shared" ref="F570:F577" si="39">F571</f>
        <v>15000</v>
      </c>
      <c r="G570" s="48"/>
    </row>
    <row r="571" spans="1:7" ht="18" customHeight="1" x14ac:dyDescent="0.25">
      <c r="A571" s="34" t="s">
        <v>102</v>
      </c>
      <c r="B571" s="46" t="s">
        <v>300</v>
      </c>
      <c r="C571" s="46" t="s">
        <v>300</v>
      </c>
      <c r="D571" s="46">
        <v>7440129990</v>
      </c>
      <c r="E571" s="45"/>
      <c r="F571" s="48">
        <f t="shared" si="39"/>
        <v>15000</v>
      </c>
      <c r="G571" s="48"/>
    </row>
    <row r="572" spans="1:7" ht="36" customHeight="1" x14ac:dyDescent="0.25">
      <c r="A572" s="27" t="s">
        <v>110</v>
      </c>
      <c r="B572" s="46" t="s">
        <v>300</v>
      </c>
      <c r="C572" s="46" t="s">
        <v>300</v>
      </c>
      <c r="D572" s="46">
        <v>7440129990</v>
      </c>
      <c r="E572" s="45" t="s">
        <v>112</v>
      </c>
      <c r="F572" s="48">
        <v>15000</v>
      </c>
      <c r="G572" s="48"/>
    </row>
    <row r="573" spans="1:7" ht="29.25" customHeight="1" x14ac:dyDescent="0.25">
      <c r="A573" s="38" t="s">
        <v>402</v>
      </c>
      <c r="B573" s="46" t="s">
        <v>300</v>
      </c>
      <c r="C573" s="46" t="s">
        <v>300</v>
      </c>
      <c r="D573" s="46">
        <v>7440200000</v>
      </c>
      <c r="E573" s="45"/>
      <c r="F573" s="48">
        <f t="shared" si="39"/>
        <v>200000</v>
      </c>
      <c r="G573" s="48"/>
    </row>
    <row r="574" spans="1:7" ht="21.75" customHeight="1" x14ac:dyDescent="0.25">
      <c r="A574" s="34" t="s">
        <v>102</v>
      </c>
      <c r="B574" s="46" t="s">
        <v>300</v>
      </c>
      <c r="C574" s="46" t="s">
        <v>300</v>
      </c>
      <c r="D574" s="46">
        <v>7440229990</v>
      </c>
      <c r="E574" s="45"/>
      <c r="F574" s="48">
        <f t="shared" si="39"/>
        <v>200000</v>
      </c>
      <c r="G574" s="48"/>
    </row>
    <row r="575" spans="1:7" ht="36" customHeight="1" x14ac:dyDescent="0.25">
      <c r="A575" s="27" t="s">
        <v>110</v>
      </c>
      <c r="B575" s="46" t="s">
        <v>300</v>
      </c>
      <c r="C575" s="46" t="s">
        <v>300</v>
      </c>
      <c r="D575" s="46">
        <v>7440229990</v>
      </c>
      <c r="E575" s="45" t="s">
        <v>112</v>
      </c>
      <c r="F575" s="48">
        <v>200000</v>
      </c>
      <c r="G575" s="48"/>
    </row>
    <row r="576" spans="1:7" ht="36" customHeight="1" x14ac:dyDescent="0.25">
      <c r="A576" s="38" t="s">
        <v>403</v>
      </c>
      <c r="B576" s="46" t="s">
        <v>300</v>
      </c>
      <c r="C576" s="46" t="s">
        <v>300</v>
      </c>
      <c r="D576" s="46">
        <v>7440300000</v>
      </c>
      <c r="E576" s="45"/>
      <c r="F576" s="48">
        <f t="shared" si="39"/>
        <v>27500</v>
      </c>
      <c r="G576" s="48"/>
    </row>
    <row r="577" spans="1:7" ht="19.5" customHeight="1" x14ac:dyDescent="0.25">
      <c r="A577" s="34" t="s">
        <v>102</v>
      </c>
      <c r="B577" s="46" t="s">
        <v>300</v>
      </c>
      <c r="C577" s="46" t="s">
        <v>300</v>
      </c>
      <c r="D577" s="46">
        <v>7440329990</v>
      </c>
      <c r="E577" s="45"/>
      <c r="F577" s="48">
        <f t="shared" si="39"/>
        <v>27500</v>
      </c>
      <c r="G577" s="48"/>
    </row>
    <row r="578" spans="1:7" ht="36" customHeight="1" x14ac:dyDescent="0.25">
      <c r="A578" s="27" t="s">
        <v>110</v>
      </c>
      <c r="B578" s="46" t="s">
        <v>300</v>
      </c>
      <c r="C578" s="46" t="s">
        <v>300</v>
      </c>
      <c r="D578" s="46">
        <v>7440329990</v>
      </c>
      <c r="E578" s="45" t="s">
        <v>112</v>
      </c>
      <c r="F578" s="48">
        <v>27500</v>
      </c>
      <c r="G578" s="48"/>
    </row>
    <row r="579" spans="1:7" ht="30" customHeight="1" x14ac:dyDescent="0.25">
      <c r="A579" s="38" t="s">
        <v>404</v>
      </c>
      <c r="B579" s="46" t="s">
        <v>300</v>
      </c>
      <c r="C579" s="46" t="s">
        <v>300</v>
      </c>
      <c r="D579" s="46">
        <v>7440400000</v>
      </c>
      <c r="E579" s="45"/>
      <c r="F579" s="48">
        <f>F582+F580</f>
        <v>1465107</v>
      </c>
      <c r="G579" s="48"/>
    </row>
    <row r="580" spans="1:7" ht="63" x14ac:dyDescent="0.25">
      <c r="A580" s="35" t="s">
        <v>109</v>
      </c>
      <c r="B580" s="46" t="s">
        <v>300</v>
      </c>
      <c r="C580" s="46" t="s">
        <v>300</v>
      </c>
      <c r="D580" s="44" t="s">
        <v>405</v>
      </c>
      <c r="E580" s="45"/>
      <c r="F580" s="48">
        <f>F581</f>
        <v>1337207</v>
      </c>
      <c r="G580" s="48"/>
    </row>
    <row r="581" spans="1:7" ht="30" customHeight="1" x14ac:dyDescent="0.25">
      <c r="A581" s="27" t="s">
        <v>110</v>
      </c>
      <c r="B581" s="46" t="s">
        <v>300</v>
      </c>
      <c r="C581" s="46" t="s">
        <v>300</v>
      </c>
      <c r="D581" s="44" t="s">
        <v>405</v>
      </c>
      <c r="E581" s="31" t="s">
        <v>112</v>
      </c>
      <c r="F581" s="48">
        <v>1337207</v>
      </c>
      <c r="G581" s="48"/>
    </row>
    <row r="582" spans="1:7" ht="20.45" customHeight="1" x14ac:dyDescent="0.25">
      <c r="A582" s="34" t="s">
        <v>102</v>
      </c>
      <c r="B582" s="46" t="s">
        <v>300</v>
      </c>
      <c r="C582" s="46" t="s">
        <v>300</v>
      </c>
      <c r="D582" s="46">
        <v>7440429990</v>
      </c>
      <c r="E582" s="45"/>
      <c r="F582" s="48">
        <f>F583</f>
        <v>127900</v>
      </c>
      <c r="G582" s="48"/>
    </row>
    <row r="583" spans="1:7" ht="36" customHeight="1" x14ac:dyDescent="0.25">
      <c r="A583" s="27" t="s">
        <v>110</v>
      </c>
      <c r="B583" s="46" t="s">
        <v>300</v>
      </c>
      <c r="C583" s="46" t="s">
        <v>300</v>
      </c>
      <c r="D583" s="46">
        <v>7440429990</v>
      </c>
      <c r="E583" s="45" t="s">
        <v>112</v>
      </c>
      <c r="F583" s="48">
        <v>127900</v>
      </c>
      <c r="G583" s="48"/>
    </row>
    <row r="584" spans="1:7" ht="33" customHeight="1" x14ac:dyDescent="0.25">
      <c r="A584" s="38" t="s">
        <v>406</v>
      </c>
      <c r="B584" s="46" t="s">
        <v>300</v>
      </c>
      <c r="C584" s="46" t="s">
        <v>300</v>
      </c>
      <c r="D584" s="46">
        <v>7440500000</v>
      </c>
      <c r="E584" s="45"/>
      <c r="F584" s="48">
        <f t="shared" ref="F584:F585" si="40">F585</f>
        <v>112500</v>
      </c>
      <c r="G584" s="48"/>
    </row>
    <row r="585" spans="1:7" ht="23.1" customHeight="1" x14ac:dyDescent="0.25">
      <c r="A585" s="34" t="s">
        <v>102</v>
      </c>
      <c r="B585" s="46" t="s">
        <v>300</v>
      </c>
      <c r="C585" s="46" t="s">
        <v>300</v>
      </c>
      <c r="D585" s="46">
        <v>7440529990</v>
      </c>
      <c r="E585" s="45"/>
      <c r="F585" s="48">
        <f t="shared" si="40"/>
        <v>112500</v>
      </c>
      <c r="G585" s="48"/>
    </row>
    <row r="586" spans="1:7" ht="33.75" customHeight="1" x14ac:dyDescent="0.25">
      <c r="A586" s="27" t="s">
        <v>110</v>
      </c>
      <c r="B586" s="46" t="s">
        <v>300</v>
      </c>
      <c r="C586" s="46" t="s">
        <v>300</v>
      </c>
      <c r="D586" s="46">
        <v>7440529990</v>
      </c>
      <c r="E586" s="45" t="s">
        <v>112</v>
      </c>
      <c r="F586" s="48">
        <v>112500</v>
      </c>
      <c r="G586" s="48"/>
    </row>
    <row r="587" spans="1:7" ht="75.75" customHeight="1" x14ac:dyDescent="0.25">
      <c r="A587" s="34" t="s">
        <v>407</v>
      </c>
      <c r="B587" s="46" t="s">
        <v>300</v>
      </c>
      <c r="C587" s="46" t="s">
        <v>300</v>
      </c>
      <c r="D587" s="46">
        <v>7440600000</v>
      </c>
      <c r="E587" s="45"/>
      <c r="F587" s="48">
        <f>F588+F590</f>
        <v>353000</v>
      </c>
      <c r="G587" s="48"/>
    </row>
    <row r="588" spans="1:7" ht="63" x14ac:dyDescent="0.25">
      <c r="A588" s="27" t="s">
        <v>408</v>
      </c>
      <c r="B588" s="46" t="s">
        <v>300</v>
      </c>
      <c r="C588" s="46" t="s">
        <v>300</v>
      </c>
      <c r="D588" s="46">
        <v>7440673140</v>
      </c>
      <c r="E588" s="45"/>
      <c r="F588" s="48">
        <f>F589</f>
        <v>300000</v>
      </c>
      <c r="G588" s="48"/>
    </row>
    <row r="589" spans="1:7" ht="36" customHeight="1" x14ac:dyDescent="0.25">
      <c r="A589" s="27" t="s">
        <v>110</v>
      </c>
      <c r="B589" s="46" t="s">
        <v>300</v>
      </c>
      <c r="C589" s="46" t="s">
        <v>300</v>
      </c>
      <c r="D589" s="46">
        <v>7440673140</v>
      </c>
      <c r="E589" s="45" t="s">
        <v>112</v>
      </c>
      <c r="F589" s="48">
        <v>300000</v>
      </c>
      <c r="G589" s="48"/>
    </row>
    <row r="590" spans="1:7" ht="85.5" customHeight="1" x14ac:dyDescent="0.25">
      <c r="A590" s="27" t="s">
        <v>409</v>
      </c>
      <c r="B590" s="46" t="s">
        <v>300</v>
      </c>
      <c r="C590" s="46" t="s">
        <v>300</v>
      </c>
      <c r="D590" s="46" t="s">
        <v>410</v>
      </c>
      <c r="E590" s="45"/>
      <c r="F590" s="48">
        <f>F591</f>
        <v>53000</v>
      </c>
      <c r="G590" s="48"/>
    </row>
    <row r="591" spans="1:7" ht="36" customHeight="1" x14ac:dyDescent="0.25">
      <c r="A591" s="27" t="s">
        <v>110</v>
      </c>
      <c r="B591" s="46" t="s">
        <v>300</v>
      </c>
      <c r="C591" s="46" t="s">
        <v>300</v>
      </c>
      <c r="D591" s="46" t="s">
        <v>410</v>
      </c>
      <c r="E591" s="45" t="s">
        <v>112</v>
      </c>
      <c r="F591" s="48">
        <v>53000</v>
      </c>
      <c r="G591" s="48"/>
    </row>
    <row r="592" spans="1:7" x14ac:dyDescent="0.25">
      <c r="A592" s="18" t="s">
        <v>411</v>
      </c>
      <c r="B592" s="19" t="s">
        <v>185</v>
      </c>
      <c r="C592" s="19"/>
      <c r="D592" s="19"/>
      <c r="E592" s="20"/>
      <c r="F592" s="21">
        <f>F593</f>
        <v>41518744.470000006</v>
      </c>
      <c r="G592" s="21">
        <f t="shared" ref="G592:G593" si="41">G593</f>
        <v>0</v>
      </c>
    </row>
    <row r="593" spans="1:7" x14ac:dyDescent="0.25">
      <c r="A593" s="18" t="s">
        <v>412</v>
      </c>
      <c r="B593" s="24" t="s">
        <v>185</v>
      </c>
      <c r="C593" s="24" t="s">
        <v>12</v>
      </c>
      <c r="D593" s="19"/>
      <c r="E593" s="20"/>
      <c r="F593" s="21">
        <f>F594+F648</f>
        <v>41518744.470000006</v>
      </c>
      <c r="G593" s="21">
        <f t="shared" si="41"/>
        <v>0</v>
      </c>
    </row>
    <row r="594" spans="1:7" ht="16.5" customHeight="1" x14ac:dyDescent="0.25">
      <c r="A594" s="35" t="s">
        <v>256</v>
      </c>
      <c r="B594" s="28" t="s">
        <v>185</v>
      </c>
      <c r="C594" s="28" t="s">
        <v>12</v>
      </c>
      <c r="D594" s="44" t="s">
        <v>366</v>
      </c>
      <c r="E594" s="45"/>
      <c r="F594" s="48">
        <f>F615+F595+F640</f>
        <v>41425504.470000006</v>
      </c>
      <c r="G594" s="48">
        <f>G615+G595+G640</f>
        <v>0</v>
      </c>
    </row>
    <row r="595" spans="1:7" ht="65.25" customHeight="1" x14ac:dyDescent="0.25">
      <c r="A595" s="35" t="s">
        <v>367</v>
      </c>
      <c r="B595" s="28" t="s">
        <v>185</v>
      </c>
      <c r="C595" s="28" t="s">
        <v>12</v>
      </c>
      <c r="D595" s="28" t="s">
        <v>368</v>
      </c>
      <c r="E595" s="45"/>
      <c r="F595" s="48">
        <f>F596+F605+F610</f>
        <v>172347</v>
      </c>
      <c r="G595" s="48">
        <f>G596+G605+G610</f>
        <v>0</v>
      </c>
    </row>
    <row r="596" spans="1:7" ht="33.6" customHeight="1" x14ac:dyDescent="0.25">
      <c r="A596" s="38" t="s">
        <v>413</v>
      </c>
      <c r="B596" s="28" t="s">
        <v>185</v>
      </c>
      <c r="C596" s="28" t="s">
        <v>12</v>
      </c>
      <c r="D596" s="28" t="s">
        <v>414</v>
      </c>
      <c r="E596" s="45"/>
      <c r="F596" s="48">
        <f>F597+F601+F603+F599</f>
        <v>172347</v>
      </c>
      <c r="G596" s="48">
        <f>G597+G601+G603+G599</f>
        <v>0</v>
      </c>
    </row>
    <row r="597" spans="1:7" ht="23.45" customHeight="1" x14ac:dyDescent="0.25">
      <c r="A597" s="34" t="s">
        <v>102</v>
      </c>
      <c r="B597" s="28" t="s">
        <v>185</v>
      </c>
      <c r="C597" s="28" t="s">
        <v>12</v>
      </c>
      <c r="D597" s="28" t="s">
        <v>415</v>
      </c>
      <c r="E597" s="45"/>
      <c r="F597" s="48">
        <f>F598</f>
        <v>172347</v>
      </c>
      <c r="G597" s="48"/>
    </row>
    <row r="598" spans="1:7" ht="39" customHeight="1" x14ac:dyDescent="0.25">
      <c r="A598" s="27" t="s">
        <v>110</v>
      </c>
      <c r="B598" s="28" t="s">
        <v>185</v>
      </c>
      <c r="C598" s="28" t="s">
        <v>12</v>
      </c>
      <c r="D598" s="28" t="s">
        <v>415</v>
      </c>
      <c r="E598" s="45" t="s">
        <v>112</v>
      </c>
      <c r="F598" s="48">
        <v>172347</v>
      </c>
      <c r="G598" s="48"/>
    </row>
    <row r="599" spans="1:7" ht="17.25" hidden="1" customHeight="1" x14ac:dyDescent="0.25">
      <c r="A599" s="27" t="s">
        <v>416</v>
      </c>
      <c r="B599" s="28" t="s">
        <v>185</v>
      </c>
      <c r="C599" s="28" t="s">
        <v>12</v>
      </c>
      <c r="D599" s="28" t="s">
        <v>417</v>
      </c>
      <c r="E599" s="45"/>
      <c r="F599" s="48">
        <f>F600</f>
        <v>0</v>
      </c>
      <c r="G599" s="48">
        <f>G600</f>
        <v>0</v>
      </c>
    </row>
    <row r="600" spans="1:7" ht="39" hidden="1" customHeight="1" x14ac:dyDescent="0.25">
      <c r="A600" s="27" t="s">
        <v>110</v>
      </c>
      <c r="B600" s="28" t="s">
        <v>185</v>
      </c>
      <c r="C600" s="28" t="s">
        <v>12</v>
      </c>
      <c r="D600" s="28" t="s">
        <v>417</v>
      </c>
      <c r="E600" s="45" t="s">
        <v>112</v>
      </c>
      <c r="F600" s="48"/>
      <c r="G600" s="48"/>
    </row>
    <row r="601" spans="1:7" ht="78.75" hidden="1" x14ac:dyDescent="0.25">
      <c r="A601" s="27" t="s">
        <v>418</v>
      </c>
      <c r="B601" s="28" t="s">
        <v>185</v>
      </c>
      <c r="C601" s="28" t="s">
        <v>12</v>
      </c>
      <c r="D601" s="28" t="s">
        <v>419</v>
      </c>
      <c r="E601" s="45"/>
      <c r="F601" s="48">
        <f>F602</f>
        <v>0</v>
      </c>
      <c r="G601" s="48"/>
    </row>
    <row r="602" spans="1:7" ht="39" hidden="1" customHeight="1" x14ac:dyDescent="0.25">
      <c r="A602" s="27" t="s">
        <v>110</v>
      </c>
      <c r="B602" s="28" t="s">
        <v>185</v>
      </c>
      <c r="C602" s="28" t="s">
        <v>12</v>
      </c>
      <c r="D602" s="28" t="s">
        <v>419</v>
      </c>
      <c r="E602" s="45" t="s">
        <v>112</v>
      </c>
      <c r="F602" s="48"/>
      <c r="G602" s="48"/>
    </row>
    <row r="603" spans="1:7" ht="64.5" hidden="1" customHeight="1" x14ac:dyDescent="0.25">
      <c r="A603" s="27" t="s">
        <v>420</v>
      </c>
      <c r="B603" s="28" t="s">
        <v>185</v>
      </c>
      <c r="C603" s="28" t="s">
        <v>12</v>
      </c>
      <c r="D603" s="28" t="s">
        <v>421</v>
      </c>
      <c r="E603" s="45"/>
      <c r="F603" s="48">
        <f>F604</f>
        <v>0</v>
      </c>
      <c r="G603" s="48"/>
    </row>
    <row r="604" spans="1:7" ht="39" hidden="1" customHeight="1" x14ac:dyDescent="0.25">
      <c r="A604" s="27" t="s">
        <v>110</v>
      </c>
      <c r="B604" s="28" t="s">
        <v>185</v>
      </c>
      <c r="C604" s="28" t="s">
        <v>12</v>
      </c>
      <c r="D604" s="28" t="s">
        <v>421</v>
      </c>
      <c r="E604" s="45" t="s">
        <v>112</v>
      </c>
      <c r="F604" s="48"/>
      <c r="G604" s="48"/>
    </row>
    <row r="605" spans="1:7" ht="30.95" hidden="1" customHeight="1" x14ac:dyDescent="0.25">
      <c r="A605" s="38" t="s">
        <v>422</v>
      </c>
      <c r="B605" s="28" t="s">
        <v>185</v>
      </c>
      <c r="C605" s="28" t="s">
        <v>12</v>
      </c>
      <c r="D605" s="28" t="s">
        <v>423</v>
      </c>
      <c r="E605" s="45"/>
      <c r="F605" s="48">
        <f>F606+F608</f>
        <v>0</v>
      </c>
      <c r="G605" s="48"/>
    </row>
    <row r="606" spans="1:7" ht="82.5" hidden="1" customHeight="1" x14ac:dyDescent="0.25">
      <c r="A606" s="27" t="s">
        <v>424</v>
      </c>
      <c r="B606" s="28" t="s">
        <v>185</v>
      </c>
      <c r="C606" s="28" t="s">
        <v>12</v>
      </c>
      <c r="D606" s="28" t="s">
        <v>425</v>
      </c>
      <c r="E606" s="45"/>
      <c r="F606" s="48">
        <f>F607</f>
        <v>0</v>
      </c>
      <c r="G606" s="48"/>
    </row>
    <row r="607" spans="1:7" ht="37.5" hidden="1" customHeight="1" x14ac:dyDescent="0.25">
      <c r="A607" s="27" t="s">
        <v>110</v>
      </c>
      <c r="B607" s="28" t="s">
        <v>185</v>
      </c>
      <c r="C607" s="28" t="s">
        <v>12</v>
      </c>
      <c r="D607" s="28" t="s">
        <v>425</v>
      </c>
      <c r="E607" s="45" t="s">
        <v>112</v>
      </c>
      <c r="F607" s="48"/>
      <c r="G607" s="48"/>
    </row>
    <row r="608" spans="1:7" ht="90.75" hidden="1" customHeight="1" x14ac:dyDescent="0.25">
      <c r="A608" s="27" t="s">
        <v>420</v>
      </c>
      <c r="B608" s="28" t="s">
        <v>185</v>
      </c>
      <c r="C608" s="28" t="s">
        <v>12</v>
      </c>
      <c r="D608" s="28" t="s">
        <v>426</v>
      </c>
      <c r="E608" s="45"/>
      <c r="F608" s="48">
        <f>F609</f>
        <v>0</v>
      </c>
      <c r="G608" s="48"/>
    </row>
    <row r="609" spans="1:7" ht="37.5" hidden="1" customHeight="1" x14ac:dyDescent="0.25">
      <c r="A609" s="27" t="s">
        <v>110</v>
      </c>
      <c r="B609" s="28" t="s">
        <v>185</v>
      </c>
      <c r="C609" s="28" t="s">
        <v>12</v>
      </c>
      <c r="D609" s="28" t="s">
        <v>426</v>
      </c>
      <c r="E609" s="45" t="s">
        <v>112</v>
      </c>
      <c r="F609" s="48"/>
      <c r="G609" s="48"/>
    </row>
    <row r="610" spans="1:7" ht="37.5" hidden="1" customHeight="1" x14ac:dyDescent="0.25">
      <c r="A610" s="38" t="s">
        <v>427</v>
      </c>
      <c r="B610" s="28" t="s">
        <v>185</v>
      </c>
      <c r="C610" s="28" t="s">
        <v>12</v>
      </c>
      <c r="D610" s="28" t="s">
        <v>428</v>
      </c>
      <c r="E610" s="45"/>
      <c r="F610" s="48">
        <f>F613+F611</f>
        <v>0</v>
      </c>
      <c r="G610" s="48"/>
    </row>
    <row r="611" spans="1:7" ht="37.5" hidden="1" customHeight="1" x14ac:dyDescent="0.25">
      <c r="A611" s="27" t="s">
        <v>429</v>
      </c>
      <c r="B611" s="28" t="s">
        <v>185</v>
      </c>
      <c r="C611" s="28" t="s">
        <v>12</v>
      </c>
      <c r="D611" s="28" t="s">
        <v>430</v>
      </c>
      <c r="E611" s="45"/>
      <c r="F611" s="48">
        <f>F612</f>
        <v>0</v>
      </c>
      <c r="G611" s="48"/>
    </row>
    <row r="612" spans="1:7" ht="37.5" hidden="1" customHeight="1" x14ac:dyDescent="0.25">
      <c r="A612" s="30" t="s">
        <v>37</v>
      </c>
      <c r="B612" s="28" t="s">
        <v>185</v>
      </c>
      <c r="C612" s="28" t="s">
        <v>12</v>
      </c>
      <c r="D612" s="28" t="s">
        <v>430</v>
      </c>
      <c r="E612" s="45" t="s">
        <v>38</v>
      </c>
      <c r="F612" s="48"/>
      <c r="G612" s="48"/>
    </row>
    <row r="613" spans="1:7" ht="37.5" hidden="1" customHeight="1" x14ac:dyDescent="0.25">
      <c r="A613" s="27" t="s">
        <v>431</v>
      </c>
      <c r="B613" s="28" t="s">
        <v>185</v>
      </c>
      <c r="C613" s="28" t="s">
        <v>12</v>
      </c>
      <c r="D613" s="28" t="s">
        <v>432</v>
      </c>
      <c r="E613" s="45"/>
      <c r="F613" s="48">
        <f>F614</f>
        <v>0</v>
      </c>
      <c r="G613" s="48"/>
    </row>
    <row r="614" spans="1:7" ht="37.5" hidden="1" customHeight="1" x14ac:dyDescent="0.25">
      <c r="A614" s="30" t="s">
        <v>37</v>
      </c>
      <c r="B614" s="28" t="s">
        <v>185</v>
      </c>
      <c r="C614" s="28" t="s">
        <v>12</v>
      </c>
      <c r="D614" s="28" t="s">
        <v>432</v>
      </c>
      <c r="E614" s="45" t="s">
        <v>38</v>
      </c>
      <c r="F614" s="48">
        <v>0</v>
      </c>
      <c r="G614" s="48"/>
    </row>
    <row r="615" spans="1:7" ht="30" customHeight="1" x14ac:dyDescent="0.25">
      <c r="A615" s="35" t="s">
        <v>372</v>
      </c>
      <c r="B615" s="44" t="s">
        <v>185</v>
      </c>
      <c r="C615" s="44" t="s">
        <v>12</v>
      </c>
      <c r="D615" s="28" t="s">
        <v>373</v>
      </c>
      <c r="E615" s="45"/>
      <c r="F615" s="48">
        <f>F616+F625+F634+F637</f>
        <v>40913157.470000006</v>
      </c>
      <c r="G615" s="48">
        <f>G616+G625</f>
        <v>0</v>
      </c>
    </row>
    <row r="616" spans="1:7" ht="46.5" customHeight="1" x14ac:dyDescent="0.25">
      <c r="A616" s="38" t="s">
        <v>433</v>
      </c>
      <c r="B616" s="44" t="s">
        <v>185</v>
      </c>
      <c r="C616" s="44" t="s">
        <v>12</v>
      </c>
      <c r="D616" s="28" t="s">
        <v>434</v>
      </c>
      <c r="E616" s="45"/>
      <c r="F616" s="48">
        <f>F617+F621+F623+F619</f>
        <v>26097074.84</v>
      </c>
      <c r="G616" s="48">
        <f>G617+G621+G623+G619</f>
        <v>0</v>
      </c>
    </row>
    <row r="617" spans="1:7" ht="66" customHeight="1" x14ac:dyDescent="0.25">
      <c r="A617" s="35" t="s">
        <v>109</v>
      </c>
      <c r="B617" s="44" t="s">
        <v>185</v>
      </c>
      <c r="C617" s="44" t="s">
        <v>12</v>
      </c>
      <c r="D617" s="44" t="s">
        <v>435</v>
      </c>
      <c r="E617" s="45"/>
      <c r="F617" s="48">
        <f>F618</f>
        <v>9876688</v>
      </c>
      <c r="G617" s="48"/>
    </row>
    <row r="618" spans="1:7" ht="31.5" customHeight="1" x14ac:dyDescent="0.25">
      <c r="A618" s="27" t="s">
        <v>110</v>
      </c>
      <c r="B618" s="44" t="s">
        <v>185</v>
      </c>
      <c r="C618" s="44" t="s">
        <v>12</v>
      </c>
      <c r="D618" s="44" t="s">
        <v>435</v>
      </c>
      <c r="E618" s="31" t="s">
        <v>112</v>
      </c>
      <c r="F618" s="29">
        <v>9876688</v>
      </c>
      <c r="G618" s="29"/>
    </row>
    <row r="619" spans="1:7" ht="62.25" customHeight="1" x14ac:dyDescent="0.25">
      <c r="A619" s="32" t="s">
        <v>23</v>
      </c>
      <c r="B619" s="44" t="s">
        <v>185</v>
      </c>
      <c r="C619" s="44" t="s">
        <v>12</v>
      </c>
      <c r="D619" s="44" t="s">
        <v>436</v>
      </c>
      <c r="E619" s="31"/>
      <c r="F619" s="29">
        <f>F620</f>
        <v>268174.84000000003</v>
      </c>
      <c r="G619" s="29"/>
    </row>
    <row r="620" spans="1:7" ht="31.5" customHeight="1" x14ac:dyDescent="0.25">
      <c r="A620" s="27" t="s">
        <v>110</v>
      </c>
      <c r="B620" s="44" t="s">
        <v>185</v>
      </c>
      <c r="C620" s="44" t="s">
        <v>12</v>
      </c>
      <c r="D620" s="44" t="s">
        <v>436</v>
      </c>
      <c r="E620" s="31" t="s">
        <v>112</v>
      </c>
      <c r="F620" s="29">
        <v>268174.84000000003</v>
      </c>
      <c r="G620" s="29"/>
    </row>
    <row r="621" spans="1:7" ht="64.5" customHeight="1" x14ac:dyDescent="0.25">
      <c r="A621" s="35" t="s">
        <v>111</v>
      </c>
      <c r="B621" s="46" t="s">
        <v>185</v>
      </c>
      <c r="C621" s="46" t="s">
        <v>12</v>
      </c>
      <c r="D621" s="46">
        <v>7420171100</v>
      </c>
      <c r="E621" s="45"/>
      <c r="F621" s="48">
        <f>F622</f>
        <v>15154601</v>
      </c>
      <c r="G621" s="48"/>
    </row>
    <row r="622" spans="1:7" ht="35.25" customHeight="1" x14ac:dyDescent="0.25">
      <c r="A622" s="27" t="s">
        <v>110</v>
      </c>
      <c r="B622" s="46" t="s">
        <v>185</v>
      </c>
      <c r="C622" s="46" t="s">
        <v>12</v>
      </c>
      <c r="D622" s="46">
        <v>7420171100</v>
      </c>
      <c r="E622" s="45" t="s">
        <v>112</v>
      </c>
      <c r="F622" s="48">
        <v>15154601</v>
      </c>
      <c r="G622" s="48"/>
    </row>
    <row r="623" spans="1:7" ht="48" customHeight="1" x14ac:dyDescent="0.25">
      <c r="A623" s="27" t="s">
        <v>437</v>
      </c>
      <c r="B623" s="44" t="s">
        <v>185</v>
      </c>
      <c r="C623" s="44" t="s">
        <v>12</v>
      </c>
      <c r="D623" s="46" t="s">
        <v>438</v>
      </c>
      <c r="E623" s="45"/>
      <c r="F623" s="48">
        <f>F624</f>
        <v>797611</v>
      </c>
      <c r="G623" s="48"/>
    </row>
    <row r="624" spans="1:7" ht="35.25" customHeight="1" x14ac:dyDescent="0.25">
      <c r="A624" s="27" t="s">
        <v>110</v>
      </c>
      <c r="B624" s="44" t="s">
        <v>185</v>
      </c>
      <c r="C624" s="44" t="s">
        <v>12</v>
      </c>
      <c r="D624" s="46" t="s">
        <v>438</v>
      </c>
      <c r="E624" s="45" t="s">
        <v>112</v>
      </c>
      <c r="F624" s="48">
        <v>797611</v>
      </c>
      <c r="G624" s="48"/>
    </row>
    <row r="625" spans="1:7" ht="33.75" customHeight="1" x14ac:dyDescent="0.25">
      <c r="A625" s="38" t="s">
        <v>439</v>
      </c>
      <c r="B625" s="44" t="s">
        <v>185</v>
      </c>
      <c r="C625" s="44" t="s">
        <v>12</v>
      </c>
      <c r="D625" s="28" t="s">
        <v>440</v>
      </c>
      <c r="E625" s="45"/>
      <c r="F625" s="48">
        <f>F626+F630+F632+F628</f>
        <v>14244583</v>
      </c>
      <c r="G625" s="29"/>
    </row>
    <row r="626" spans="1:7" ht="66.75" customHeight="1" x14ac:dyDescent="0.25">
      <c r="A626" s="35" t="s">
        <v>109</v>
      </c>
      <c r="B626" s="44" t="s">
        <v>185</v>
      </c>
      <c r="C626" s="44" t="s">
        <v>12</v>
      </c>
      <c r="D626" s="44" t="s">
        <v>441</v>
      </c>
      <c r="E626" s="45"/>
      <c r="F626" s="48">
        <f>F627</f>
        <v>4790177</v>
      </c>
      <c r="G626" s="29"/>
    </row>
    <row r="627" spans="1:7" ht="39.75" customHeight="1" x14ac:dyDescent="0.25">
      <c r="A627" s="27" t="s">
        <v>110</v>
      </c>
      <c r="B627" s="44" t="s">
        <v>185</v>
      </c>
      <c r="C627" s="44" t="s">
        <v>12</v>
      </c>
      <c r="D627" s="44" t="s">
        <v>441</v>
      </c>
      <c r="E627" s="31" t="s">
        <v>112</v>
      </c>
      <c r="F627" s="48">
        <v>4790177</v>
      </c>
      <c r="G627" s="29"/>
    </row>
    <row r="628" spans="1:7" ht="62.25" customHeight="1" x14ac:dyDescent="0.25">
      <c r="A628" s="32" t="s">
        <v>23</v>
      </c>
      <c r="B628" s="44" t="s">
        <v>185</v>
      </c>
      <c r="C628" s="44" t="s">
        <v>12</v>
      </c>
      <c r="D628" s="44" t="s">
        <v>442</v>
      </c>
      <c r="E628" s="31"/>
      <c r="F628" s="48">
        <f>F629</f>
        <v>50000</v>
      </c>
      <c r="G628" s="29"/>
    </row>
    <row r="629" spans="1:7" ht="33" customHeight="1" x14ac:dyDescent="0.25">
      <c r="A629" s="27" t="s">
        <v>110</v>
      </c>
      <c r="B629" s="44" t="s">
        <v>185</v>
      </c>
      <c r="C629" s="44" t="s">
        <v>12</v>
      </c>
      <c r="D629" s="44" t="s">
        <v>442</v>
      </c>
      <c r="E629" s="31" t="s">
        <v>112</v>
      </c>
      <c r="F629" s="48">
        <v>50000</v>
      </c>
      <c r="G629" s="29"/>
    </row>
    <row r="630" spans="1:7" ht="66.75" customHeight="1" x14ac:dyDescent="0.25">
      <c r="A630" s="35" t="s">
        <v>111</v>
      </c>
      <c r="B630" s="46" t="s">
        <v>185</v>
      </c>
      <c r="C630" s="46" t="s">
        <v>12</v>
      </c>
      <c r="D630" s="46">
        <v>7420371100</v>
      </c>
      <c r="E630" s="45"/>
      <c r="F630" s="48">
        <f>F631</f>
        <v>8934186</v>
      </c>
      <c r="G630" s="29"/>
    </row>
    <row r="631" spans="1:7" ht="39.75" customHeight="1" x14ac:dyDescent="0.25">
      <c r="A631" s="27" t="s">
        <v>110</v>
      </c>
      <c r="B631" s="46" t="s">
        <v>185</v>
      </c>
      <c r="C631" s="46" t="s">
        <v>12</v>
      </c>
      <c r="D631" s="46">
        <v>7420371100</v>
      </c>
      <c r="E631" s="45" t="s">
        <v>112</v>
      </c>
      <c r="F631" s="48">
        <v>8934186</v>
      </c>
      <c r="G631" s="29"/>
    </row>
    <row r="632" spans="1:7" ht="48" customHeight="1" x14ac:dyDescent="0.25">
      <c r="A632" s="27" t="s">
        <v>437</v>
      </c>
      <c r="B632" s="46" t="s">
        <v>185</v>
      </c>
      <c r="C632" s="46" t="s">
        <v>12</v>
      </c>
      <c r="D632" s="46" t="s">
        <v>443</v>
      </c>
      <c r="E632" s="45"/>
      <c r="F632" s="48">
        <f>F633</f>
        <v>470220</v>
      </c>
      <c r="G632" s="29"/>
    </row>
    <row r="633" spans="1:7" ht="39.75" customHeight="1" x14ac:dyDescent="0.25">
      <c r="A633" s="27" t="s">
        <v>110</v>
      </c>
      <c r="B633" s="46" t="s">
        <v>185</v>
      </c>
      <c r="C633" s="46" t="s">
        <v>12</v>
      </c>
      <c r="D633" s="46" t="s">
        <v>443</v>
      </c>
      <c r="E633" s="45" t="s">
        <v>112</v>
      </c>
      <c r="F633" s="48">
        <v>470220</v>
      </c>
      <c r="G633" s="29"/>
    </row>
    <row r="634" spans="1:7" ht="39.75" customHeight="1" x14ac:dyDescent="0.25">
      <c r="A634" s="27" t="s">
        <v>444</v>
      </c>
      <c r="B634" s="46" t="s">
        <v>185</v>
      </c>
      <c r="C634" s="46" t="s">
        <v>12</v>
      </c>
      <c r="D634" s="46">
        <v>7420400000</v>
      </c>
      <c r="E634" s="45"/>
      <c r="F634" s="48">
        <f t="shared" ref="F634:F638" si="42">F635</f>
        <v>100000</v>
      </c>
      <c r="G634" s="29"/>
    </row>
    <row r="635" spans="1:7" ht="29.25" customHeight="1" x14ac:dyDescent="0.25">
      <c r="A635" s="35" t="s">
        <v>102</v>
      </c>
      <c r="B635" s="46" t="s">
        <v>185</v>
      </c>
      <c r="C635" s="46" t="s">
        <v>12</v>
      </c>
      <c r="D635" s="46">
        <v>7420429990</v>
      </c>
      <c r="E635" s="45"/>
      <c r="F635" s="48">
        <f t="shared" si="42"/>
        <v>100000</v>
      </c>
      <c r="G635" s="29"/>
    </row>
    <row r="636" spans="1:7" ht="39.75" customHeight="1" x14ac:dyDescent="0.25">
      <c r="A636" s="30" t="s">
        <v>37</v>
      </c>
      <c r="B636" s="46" t="s">
        <v>185</v>
      </c>
      <c r="C636" s="46" t="s">
        <v>12</v>
      </c>
      <c r="D636" s="46">
        <v>7420429990</v>
      </c>
      <c r="E636" s="45" t="s">
        <v>38</v>
      </c>
      <c r="F636" s="48">
        <v>100000</v>
      </c>
      <c r="G636" s="29"/>
    </row>
    <row r="637" spans="1:7" ht="54.75" customHeight="1" x14ac:dyDescent="0.25">
      <c r="A637" s="30" t="s">
        <v>445</v>
      </c>
      <c r="B637" s="46" t="s">
        <v>185</v>
      </c>
      <c r="C637" s="46" t="s">
        <v>12</v>
      </c>
      <c r="D637" s="46">
        <v>7420500000</v>
      </c>
      <c r="E637" s="45"/>
      <c r="F637" s="48">
        <f t="shared" si="42"/>
        <v>471499.63</v>
      </c>
      <c r="G637" s="29"/>
    </row>
    <row r="638" spans="1:7" ht="87.75" customHeight="1" x14ac:dyDescent="0.25">
      <c r="A638" s="30" t="s">
        <v>446</v>
      </c>
      <c r="B638" s="46" t="s">
        <v>185</v>
      </c>
      <c r="C638" s="46" t="s">
        <v>12</v>
      </c>
      <c r="D638" s="46">
        <v>7420577460</v>
      </c>
      <c r="E638" s="45"/>
      <c r="F638" s="48">
        <f t="shared" si="42"/>
        <v>471499.63</v>
      </c>
      <c r="G638" s="29"/>
    </row>
    <row r="639" spans="1:7" ht="39.75" customHeight="1" x14ac:dyDescent="0.25">
      <c r="A639" s="30" t="s">
        <v>37</v>
      </c>
      <c r="B639" s="46" t="s">
        <v>185</v>
      </c>
      <c r="C639" s="46" t="s">
        <v>12</v>
      </c>
      <c r="D639" s="46">
        <v>7420577460</v>
      </c>
      <c r="E639" s="45" t="s">
        <v>38</v>
      </c>
      <c r="F639" s="48">
        <v>471499.63</v>
      </c>
      <c r="G639" s="29"/>
    </row>
    <row r="640" spans="1:7" ht="31.5" x14ac:dyDescent="0.25">
      <c r="A640" s="35" t="s">
        <v>447</v>
      </c>
      <c r="B640" s="46" t="s">
        <v>185</v>
      </c>
      <c r="C640" s="46" t="s">
        <v>12</v>
      </c>
      <c r="D640" s="46">
        <v>7450000000</v>
      </c>
      <c r="E640" s="45"/>
      <c r="F640" s="48">
        <f>F641+F645</f>
        <v>340000</v>
      </c>
      <c r="G640" s="29"/>
    </row>
    <row r="641" spans="1:7" ht="31.5" x14ac:dyDescent="0.25">
      <c r="A641" s="35" t="s">
        <v>448</v>
      </c>
      <c r="B641" s="46" t="s">
        <v>185</v>
      </c>
      <c r="C641" s="46" t="s">
        <v>12</v>
      </c>
      <c r="D641" s="46">
        <v>7450100000</v>
      </c>
      <c r="E641" s="45"/>
      <c r="F641" s="48">
        <f>F642</f>
        <v>240000</v>
      </c>
      <c r="G641" s="29"/>
    </row>
    <row r="642" spans="1:7" ht="20.25" customHeight="1" x14ac:dyDescent="0.25">
      <c r="A642" s="35" t="s">
        <v>102</v>
      </c>
      <c r="B642" s="46" t="s">
        <v>185</v>
      </c>
      <c r="C642" s="46" t="s">
        <v>12</v>
      </c>
      <c r="D642" s="46">
        <v>7450129990</v>
      </c>
      <c r="E642" s="45"/>
      <c r="F642" s="48">
        <f>F643+F644</f>
        <v>240000</v>
      </c>
      <c r="G642" s="29"/>
    </row>
    <row r="643" spans="1:7" ht="31.5" x14ac:dyDescent="0.25">
      <c r="A643" s="30" t="s">
        <v>37</v>
      </c>
      <c r="B643" s="46" t="s">
        <v>185</v>
      </c>
      <c r="C643" s="46" t="s">
        <v>12</v>
      </c>
      <c r="D643" s="46">
        <v>7450129990</v>
      </c>
      <c r="E643" s="45" t="s">
        <v>38</v>
      </c>
      <c r="F643" s="48">
        <v>85000</v>
      </c>
      <c r="G643" s="29"/>
    </row>
    <row r="644" spans="1:7" x14ac:dyDescent="0.25">
      <c r="A644" s="35" t="s">
        <v>31</v>
      </c>
      <c r="B644" s="46" t="s">
        <v>185</v>
      </c>
      <c r="C644" s="46" t="s">
        <v>12</v>
      </c>
      <c r="D644" s="46">
        <v>7450129990</v>
      </c>
      <c r="E644" s="45" t="s">
        <v>32</v>
      </c>
      <c r="F644" s="48">
        <v>155000</v>
      </c>
      <c r="G644" s="29"/>
    </row>
    <row r="645" spans="1:7" ht="31.5" x14ac:dyDescent="0.25">
      <c r="A645" s="35" t="s">
        <v>449</v>
      </c>
      <c r="B645" s="46" t="s">
        <v>185</v>
      </c>
      <c r="C645" s="46" t="s">
        <v>12</v>
      </c>
      <c r="D645" s="46">
        <v>7450200000</v>
      </c>
      <c r="E645" s="45"/>
      <c r="F645" s="48">
        <f t="shared" ref="F645:F653" si="43">F646</f>
        <v>100000</v>
      </c>
      <c r="G645" s="29"/>
    </row>
    <row r="646" spans="1:7" ht="21" customHeight="1" x14ac:dyDescent="0.25">
      <c r="A646" s="35" t="s">
        <v>102</v>
      </c>
      <c r="B646" s="46" t="s">
        <v>185</v>
      </c>
      <c r="C646" s="46" t="s">
        <v>12</v>
      </c>
      <c r="D646" s="46">
        <v>7450229990</v>
      </c>
      <c r="E646" s="45"/>
      <c r="F646" s="48">
        <f t="shared" si="43"/>
        <v>100000</v>
      </c>
      <c r="G646" s="29"/>
    </row>
    <row r="647" spans="1:7" ht="31.5" x14ac:dyDescent="0.25">
      <c r="A647" s="27" t="s">
        <v>110</v>
      </c>
      <c r="B647" s="46" t="s">
        <v>185</v>
      </c>
      <c r="C647" s="66" t="s">
        <v>12</v>
      </c>
      <c r="D647" s="46">
        <v>7450229990</v>
      </c>
      <c r="E647" s="45" t="s">
        <v>112</v>
      </c>
      <c r="F647" s="48">
        <v>100000</v>
      </c>
      <c r="G647" s="29"/>
    </row>
    <row r="648" spans="1:7" x14ac:dyDescent="0.25">
      <c r="A648" s="27" t="s">
        <v>15</v>
      </c>
      <c r="B648" s="67" t="s">
        <v>185</v>
      </c>
      <c r="C648" s="68" t="s">
        <v>12</v>
      </c>
      <c r="D648" s="31" t="s">
        <v>16</v>
      </c>
      <c r="E648" s="45"/>
      <c r="F648" s="48">
        <f t="shared" si="43"/>
        <v>93240</v>
      </c>
      <c r="G648" s="29"/>
    </row>
    <row r="649" spans="1:7" x14ac:dyDescent="0.25">
      <c r="A649" s="35" t="s">
        <v>67</v>
      </c>
      <c r="B649" s="67" t="s">
        <v>185</v>
      </c>
      <c r="C649" s="68" t="s">
        <v>12</v>
      </c>
      <c r="D649" s="31" t="s">
        <v>68</v>
      </c>
      <c r="E649" s="45"/>
      <c r="F649" s="48">
        <f t="shared" si="43"/>
        <v>93240</v>
      </c>
      <c r="G649" s="29"/>
    </row>
    <row r="650" spans="1:7" x14ac:dyDescent="0.25">
      <c r="A650" s="35" t="s">
        <v>96</v>
      </c>
      <c r="B650" s="67" t="s">
        <v>185</v>
      </c>
      <c r="C650" s="68" t="s">
        <v>12</v>
      </c>
      <c r="D650" s="31" t="s">
        <v>97</v>
      </c>
      <c r="E650" s="45"/>
      <c r="F650" s="48">
        <f t="shared" si="43"/>
        <v>93240</v>
      </c>
      <c r="G650" s="29"/>
    </row>
    <row r="651" spans="1:7" ht="31.5" x14ac:dyDescent="0.25">
      <c r="A651" s="27" t="s">
        <v>110</v>
      </c>
      <c r="B651" s="67" t="s">
        <v>185</v>
      </c>
      <c r="C651" s="68" t="s">
        <v>12</v>
      </c>
      <c r="D651" s="31" t="s">
        <v>97</v>
      </c>
      <c r="E651" s="45" t="s">
        <v>112</v>
      </c>
      <c r="F651" s="48">
        <v>93240</v>
      </c>
      <c r="G651" s="29"/>
    </row>
    <row r="652" spans="1:7" s="4" customFormat="1" ht="18.75" customHeight="1" x14ac:dyDescent="0.25">
      <c r="A652" s="18" t="s">
        <v>450</v>
      </c>
      <c r="B652" s="24" t="s">
        <v>131</v>
      </c>
      <c r="C652" s="24" t="s">
        <v>451</v>
      </c>
      <c r="D652" s="44"/>
      <c r="E652" s="45"/>
      <c r="F652" s="21">
        <f t="shared" si="43"/>
        <v>5010000</v>
      </c>
      <c r="G652" s="21">
        <f t="shared" ref="G652:G653" si="44">G653</f>
        <v>0</v>
      </c>
    </row>
    <row r="653" spans="1:7" ht="19.5" customHeight="1" x14ac:dyDescent="0.25">
      <c r="A653" s="18" t="s">
        <v>452</v>
      </c>
      <c r="B653" s="24" t="s">
        <v>131</v>
      </c>
      <c r="C653" s="24" t="s">
        <v>131</v>
      </c>
      <c r="D653" s="44"/>
      <c r="E653" s="45"/>
      <c r="F653" s="21">
        <f t="shared" si="43"/>
        <v>5010000</v>
      </c>
      <c r="G653" s="21">
        <f t="shared" si="44"/>
        <v>0</v>
      </c>
    </row>
    <row r="654" spans="1:7" ht="45.75" customHeight="1" x14ac:dyDescent="0.25">
      <c r="A654" s="30" t="s">
        <v>453</v>
      </c>
      <c r="B654" s="28" t="s">
        <v>131</v>
      </c>
      <c r="C654" s="28" t="s">
        <v>131</v>
      </c>
      <c r="D654" s="44" t="s">
        <v>454</v>
      </c>
      <c r="E654" s="45"/>
      <c r="F654" s="48">
        <f>F655+F660</f>
        <v>5010000</v>
      </c>
      <c r="G654" s="48"/>
    </row>
    <row r="655" spans="1:7" ht="33" customHeight="1" x14ac:dyDescent="0.25">
      <c r="A655" s="38" t="s">
        <v>455</v>
      </c>
      <c r="B655" s="28" t="s">
        <v>131</v>
      </c>
      <c r="C655" s="28" t="s">
        <v>131</v>
      </c>
      <c r="D655" s="44" t="s">
        <v>456</v>
      </c>
      <c r="E655" s="45"/>
      <c r="F655" s="48">
        <f>F656+F658</f>
        <v>510000</v>
      </c>
      <c r="G655" s="48"/>
    </row>
    <row r="656" spans="1:7" ht="36" customHeight="1" x14ac:dyDescent="0.25">
      <c r="A656" s="34" t="s">
        <v>457</v>
      </c>
      <c r="B656" s="28" t="s">
        <v>131</v>
      </c>
      <c r="C656" s="28" t="s">
        <v>131</v>
      </c>
      <c r="D656" s="44" t="s">
        <v>458</v>
      </c>
      <c r="E656" s="45"/>
      <c r="F656" s="48">
        <f>F657</f>
        <v>460000</v>
      </c>
      <c r="G656" s="48"/>
    </row>
    <row r="657" spans="1:7" ht="17.25" customHeight="1" x14ac:dyDescent="0.25">
      <c r="A657" s="35" t="s">
        <v>31</v>
      </c>
      <c r="B657" s="28" t="s">
        <v>131</v>
      </c>
      <c r="C657" s="28" t="s">
        <v>131</v>
      </c>
      <c r="D657" s="44" t="s">
        <v>458</v>
      </c>
      <c r="E657" s="45" t="s">
        <v>32</v>
      </c>
      <c r="F657" s="48">
        <v>460000</v>
      </c>
      <c r="G657" s="48"/>
    </row>
    <row r="658" spans="1:7" ht="33.75" customHeight="1" x14ac:dyDescent="0.25">
      <c r="A658" s="35" t="s">
        <v>459</v>
      </c>
      <c r="B658" s="28" t="s">
        <v>131</v>
      </c>
      <c r="C658" s="28" t="s">
        <v>131</v>
      </c>
      <c r="D658" s="44" t="s">
        <v>460</v>
      </c>
      <c r="E658" s="45"/>
      <c r="F658" s="48">
        <f>F659</f>
        <v>50000</v>
      </c>
      <c r="G658" s="48"/>
    </row>
    <row r="659" spans="1:7" ht="38.25" customHeight="1" x14ac:dyDescent="0.25">
      <c r="A659" s="30" t="s">
        <v>37</v>
      </c>
      <c r="B659" s="28" t="s">
        <v>131</v>
      </c>
      <c r="C659" s="28" t="s">
        <v>131</v>
      </c>
      <c r="D659" s="44" t="s">
        <v>460</v>
      </c>
      <c r="E659" s="45" t="s">
        <v>38</v>
      </c>
      <c r="F659" s="48">
        <v>50000</v>
      </c>
      <c r="G659" s="48"/>
    </row>
    <row r="660" spans="1:7" ht="30.75" customHeight="1" x14ac:dyDescent="0.25">
      <c r="A660" s="38" t="s">
        <v>461</v>
      </c>
      <c r="B660" s="28" t="s">
        <v>131</v>
      </c>
      <c r="C660" s="28" t="s">
        <v>131</v>
      </c>
      <c r="D660" s="44" t="s">
        <v>462</v>
      </c>
      <c r="E660" s="45"/>
      <c r="F660" s="48">
        <f>F661</f>
        <v>4500000</v>
      </c>
      <c r="G660" s="48"/>
    </row>
    <row r="661" spans="1:7" ht="47.25" x14ac:dyDescent="0.25">
      <c r="A661" s="32" t="s">
        <v>463</v>
      </c>
      <c r="B661" s="28" t="s">
        <v>131</v>
      </c>
      <c r="C661" s="28" t="s">
        <v>131</v>
      </c>
      <c r="D661" s="54">
        <v>7600213070</v>
      </c>
      <c r="E661" s="45"/>
      <c r="F661" s="48">
        <f>SUM(F662:F663)</f>
        <v>4500000</v>
      </c>
      <c r="G661" s="48"/>
    </row>
    <row r="662" spans="1:7" ht="31.5" hidden="1" x14ac:dyDescent="0.25">
      <c r="A662" s="30" t="s">
        <v>37</v>
      </c>
      <c r="B662" s="28" t="s">
        <v>131</v>
      </c>
      <c r="C662" s="28" t="s">
        <v>131</v>
      </c>
      <c r="D662" s="54">
        <v>7600213070</v>
      </c>
      <c r="E662" s="45" t="s">
        <v>38</v>
      </c>
      <c r="F662" s="48"/>
      <c r="G662" s="48"/>
    </row>
    <row r="663" spans="1:7" ht="18" customHeight="1" x14ac:dyDescent="0.25">
      <c r="A663" s="35" t="s">
        <v>31</v>
      </c>
      <c r="B663" s="28" t="s">
        <v>131</v>
      </c>
      <c r="C663" s="28" t="s">
        <v>131</v>
      </c>
      <c r="D663" s="54">
        <v>7600213070</v>
      </c>
      <c r="E663" s="45" t="s">
        <v>32</v>
      </c>
      <c r="F663" s="48">
        <v>4500000</v>
      </c>
      <c r="G663" s="48"/>
    </row>
    <row r="664" spans="1:7" s="17" customFormat="1" ht="20.25" customHeight="1" x14ac:dyDescent="0.25">
      <c r="A664" s="18" t="s">
        <v>464</v>
      </c>
      <c r="B664" s="24" t="s">
        <v>157</v>
      </c>
      <c r="C664" s="24"/>
      <c r="D664" s="19"/>
      <c r="E664" s="20"/>
      <c r="F664" s="21">
        <f>F665+F671+F692</f>
        <v>43954843.32</v>
      </c>
      <c r="G664" s="21">
        <f>G665+G671+G692</f>
        <v>0</v>
      </c>
    </row>
    <row r="665" spans="1:7" s="17" customFormat="1" x14ac:dyDescent="0.25">
      <c r="A665" s="18" t="s">
        <v>465</v>
      </c>
      <c r="B665" s="24" t="s">
        <v>157</v>
      </c>
      <c r="C665" s="24" t="s">
        <v>12</v>
      </c>
      <c r="D665" s="19"/>
      <c r="E665" s="20"/>
      <c r="F665" s="21">
        <f t="shared" ref="F665:F669" si="45">F666</f>
        <v>2742290.32</v>
      </c>
      <c r="G665" s="21"/>
    </row>
    <row r="666" spans="1:7" s="17" customFormat="1" ht="35.25" customHeight="1" x14ac:dyDescent="0.25">
      <c r="A666" s="35" t="s">
        <v>49</v>
      </c>
      <c r="B666" s="28" t="s">
        <v>157</v>
      </c>
      <c r="C666" s="28" t="s">
        <v>12</v>
      </c>
      <c r="D666" s="28" t="s">
        <v>50</v>
      </c>
      <c r="E666" s="20"/>
      <c r="F666" s="48">
        <f t="shared" si="45"/>
        <v>2742290.32</v>
      </c>
      <c r="G666" s="48"/>
    </row>
    <row r="667" spans="1:7" ht="47.25" x14ac:dyDescent="0.25">
      <c r="A667" s="35" t="s">
        <v>126</v>
      </c>
      <c r="B667" s="28" t="s">
        <v>157</v>
      </c>
      <c r="C667" s="28" t="s">
        <v>12</v>
      </c>
      <c r="D667" s="28" t="s">
        <v>52</v>
      </c>
      <c r="E667" s="45"/>
      <c r="F667" s="48">
        <f t="shared" si="45"/>
        <v>2742290.32</v>
      </c>
      <c r="G667" s="48"/>
    </row>
    <row r="668" spans="1:7" ht="47.25" x14ac:dyDescent="0.25">
      <c r="A668" s="30" t="s">
        <v>53</v>
      </c>
      <c r="B668" s="28" t="s">
        <v>157</v>
      </c>
      <c r="C668" s="28" t="s">
        <v>12</v>
      </c>
      <c r="D668" s="28" t="s">
        <v>54</v>
      </c>
      <c r="E668" s="45"/>
      <c r="F668" s="48">
        <f t="shared" si="45"/>
        <v>2742290.32</v>
      </c>
      <c r="G668" s="48"/>
    </row>
    <row r="669" spans="1:7" ht="30.75" customHeight="1" x14ac:dyDescent="0.25">
      <c r="A669" s="34" t="s">
        <v>466</v>
      </c>
      <c r="B669" s="28" t="s">
        <v>157</v>
      </c>
      <c r="C669" s="28" t="s">
        <v>12</v>
      </c>
      <c r="D669" s="28" t="s">
        <v>467</v>
      </c>
      <c r="E669" s="45"/>
      <c r="F669" s="48">
        <f t="shared" si="45"/>
        <v>2742290.32</v>
      </c>
      <c r="G669" s="48"/>
    </row>
    <row r="670" spans="1:7" ht="19.5" customHeight="1" x14ac:dyDescent="0.25">
      <c r="A670" s="35" t="s">
        <v>31</v>
      </c>
      <c r="B670" s="28" t="s">
        <v>157</v>
      </c>
      <c r="C670" s="28" t="s">
        <v>12</v>
      </c>
      <c r="D670" s="28" t="s">
        <v>467</v>
      </c>
      <c r="E670" s="45" t="s">
        <v>32</v>
      </c>
      <c r="F670" s="48">
        <v>2742290.32</v>
      </c>
      <c r="G670" s="48"/>
    </row>
    <row r="671" spans="1:7" s="17" customFormat="1" x14ac:dyDescent="0.25">
      <c r="A671" s="18" t="s">
        <v>468</v>
      </c>
      <c r="B671" s="24" t="s">
        <v>157</v>
      </c>
      <c r="C671" s="24" t="s">
        <v>26</v>
      </c>
      <c r="D671" s="19"/>
      <c r="E671" s="20"/>
      <c r="F671" s="21">
        <f>F672+F684</f>
        <v>12422600</v>
      </c>
      <c r="G671" s="21">
        <f>G672+G684</f>
        <v>0</v>
      </c>
    </row>
    <row r="672" spans="1:7" s="17" customFormat="1" x14ac:dyDescent="0.25">
      <c r="A672" s="30" t="s">
        <v>256</v>
      </c>
      <c r="B672" s="46" t="s">
        <v>157</v>
      </c>
      <c r="C672" s="46" t="s">
        <v>26</v>
      </c>
      <c r="D672" s="54">
        <v>7400000000</v>
      </c>
      <c r="E672" s="20"/>
      <c r="F672" s="48">
        <f t="shared" ref="F672:F673" si="46">F673</f>
        <v>11641913.6</v>
      </c>
      <c r="G672" s="21"/>
    </row>
    <row r="673" spans="1:7" s="17" customFormat="1" ht="36.75" customHeight="1" x14ac:dyDescent="0.25">
      <c r="A673" s="30" t="s">
        <v>257</v>
      </c>
      <c r="B673" s="46" t="s">
        <v>157</v>
      </c>
      <c r="C673" s="46" t="s">
        <v>26</v>
      </c>
      <c r="D673" s="54">
        <v>7430000000</v>
      </c>
      <c r="E673" s="20"/>
      <c r="F673" s="48">
        <f t="shared" si="46"/>
        <v>11641913.6</v>
      </c>
      <c r="G673" s="21"/>
    </row>
    <row r="674" spans="1:7" s="17" customFormat="1" ht="31.5" x14ac:dyDescent="0.25">
      <c r="A674" s="38" t="s">
        <v>469</v>
      </c>
      <c r="B674" s="46" t="s">
        <v>157</v>
      </c>
      <c r="C674" s="46" t="s">
        <v>26</v>
      </c>
      <c r="D674" s="54">
        <v>7430300000</v>
      </c>
      <c r="E674" s="45"/>
      <c r="F674" s="48">
        <f>F679+F682+F675+F677</f>
        <v>11641913.6</v>
      </c>
      <c r="G674" s="21"/>
    </row>
    <row r="675" spans="1:7" s="17" customFormat="1" ht="47.25" hidden="1" x14ac:dyDescent="0.25">
      <c r="A675" s="27" t="s">
        <v>470</v>
      </c>
      <c r="B675" s="46" t="s">
        <v>157</v>
      </c>
      <c r="C675" s="46" t="s">
        <v>26</v>
      </c>
      <c r="D675" s="54">
        <v>7430371000</v>
      </c>
      <c r="E675" s="20"/>
      <c r="F675" s="48">
        <f>F676</f>
        <v>0</v>
      </c>
      <c r="G675" s="21"/>
    </row>
    <row r="676" spans="1:7" s="17" customFormat="1" hidden="1" x14ac:dyDescent="0.25">
      <c r="A676" s="27" t="s">
        <v>31</v>
      </c>
      <c r="B676" s="46" t="s">
        <v>157</v>
      </c>
      <c r="C676" s="46" t="s">
        <v>26</v>
      </c>
      <c r="D676" s="54">
        <v>7430371000</v>
      </c>
      <c r="E676" s="45" t="s">
        <v>32</v>
      </c>
      <c r="F676" s="48"/>
      <c r="G676" s="21"/>
    </row>
    <row r="677" spans="1:7" s="17" customFormat="1" ht="47.25" hidden="1" x14ac:dyDescent="0.25">
      <c r="A677" s="27" t="s">
        <v>471</v>
      </c>
      <c r="B677" s="46" t="s">
        <v>157</v>
      </c>
      <c r="C677" s="46" t="s">
        <v>26</v>
      </c>
      <c r="D677" s="54" t="s">
        <v>472</v>
      </c>
      <c r="E677" s="45"/>
      <c r="F677" s="48">
        <f>F678</f>
        <v>0</v>
      </c>
      <c r="G677" s="21"/>
    </row>
    <row r="678" spans="1:7" s="17" customFormat="1" hidden="1" x14ac:dyDescent="0.25">
      <c r="A678" s="27" t="s">
        <v>31</v>
      </c>
      <c r="B678" s="46" t="s">
        <v>157</v>
      </c>
      <c r="C678" s="46" t="s">
        <v>26</v>
      </c>
      <c r="D678" s="54" t="s">
        <v>472</v>
      </c>
      <c r="E678" s="45" t="s">
        <v>32</v>
      </c>
      <c r="F678" s="48"/>
      <c r="G678" s="21"/>
    </row>
    <row r="679" spans="1:7" s="17" customFormat="1" ht="183.75" customHeight="1" x14ac:dyDescent="0.25">
      <c r="A679" s="27" t="s">
        <v>473</v>
      </c>
      <c r="B679" s="46" t="s">
        <v>157</v>
      </c>
      <c r="C679" s="46" t="s">
        <v>26</v>
      </c>
      <c r="D679" s="54">
        <v>7430375100</v>
      </c>
      <c r="E679" s="69"/>
      <c r="F679" s="48">
        <f>F680+F681</f>
        <v>11641913.6</v>
      </c>
      <c r="G679" s="21"/>
    </row>
    <row r="680" spans="1:7" s="17" customFormat="1" ht="19.5" customHeight="1" x14ac:dyDescent="0.25">
      <c r="A680" s="27" t="s">
        <v>31</v>
      </c>
      <c r="B680" s="53" t="s">
        <v>157</v>
      </c>
      <c r="C680" s="53" t="s">
        <v>26</v>
      </c>
      <c r="D680" s="54">
        <v>7430375100</v>
      </c>
      <c r="E680" s="69" t="s">
        <v>32</v>
      </c>
      <c r="F680" s="48">
        <v>1358900</v>
      </c>
      <c r="G680" s="21"/>
    </row>
    <row r="681" spans="1:7" s="17" customFormat="1" ht="41.25" customHeight="1" x14ac:dyDescent="0.25">
      <c r="A681" s="27" t="s">
        <v>110</v>
      </c>
      <c r="B681" s="53" t="s">
        <v>157</v>
      </c>
      <c r="C681" s="53" t="s">
        <v>26</v>
      </c>
      <c r="D681" s="46">
        <v>7430375100</v>
      </c>
      <c r="E681" s="69" t="s">
        <v>112</v>
      </c>
      <c r="F681" s="48">
        <v>10283013.6</v>
      </c>
      <c r="G681" s="21"/>
    </row>
    <row r="682" spans="1:7" s="17" customFormat="1" ht="32.1" hidden="1" customHeight="1" x14ac:dyDescent="0.25">
      <c r="A682" s="27" t="s">
        <v>474</v>
      </c>
      <c r="B682" s="53" t="s">
        <v>157</v>
      </c>
      <c r="C682" s="53" t="s">
        <v>26</v>
      </c>
      <c r="D682" s="46">
        <v>7430375230</v>
      </c>
      <c r="E682" s="69"/>
      <c r="F682" s="48">
        <f>F683</f>
        <v>0</v>
      </c>
      <c r="G682" s="21"/>
    </row>
    <row r="683" spans="1:7" s="17" customFormat="1" ht="21" hidden="1" customHeight="1" x14ac:dyDescent="0.25">
      <c r="A683" s="27" t="s">
        <v>31</v>
      </c>
      <c r="B683" s="53" t="s">
        <v>157</v>
      </c>
      <c r="C683" s="53" t="s">
        <v>26</v>
      </c>
      <c r="D683" s="46">
        <v>7430375230</v>
      </c>
      <c r="E683" s="69" t="s">
        <v>32</v>
      </c>
      <c r="F683" s="48"/>
      <c r="G683" s="21"/>
    </row>
    <row r="684" spans="1:7" s="17" customFormat="1" ht="33.75" customHeight="1" x14ac:dyDescent="0.25">
      <c r="A684" s="35" t="s">
        <v>49</v>
      </c>
      <c r="B684" s="46" t="s">
        <v>157</v>
      </c>
      <c r="C684" s="46" t="s">
        <v>26</v>
      </c>
      <c r="D684" s="28" t="s">
        <v>50</v>
      </c>
      <c r="E684" s="47"/>
      <c r="F684" s="48">
        <f t="shared" ref="F684:F685" si="47">F685</f>
        <v>780686.4</v>
      </c>
      <c r="G684" s="21"/>
    </row>
    <row r="685" spans="1:7" s="17" customFormat="1" ht="47.25" customHeight="1" x14ac:dyDescent="0.25">
      <c r="A685" s="35" t="s">
        <v>126</v>
      </c>
      <c r="B685" s="46" t="s">
        <v>157</v>
      </c>
      <c r="C685" s="46" t="s">
        <v>26</v>
      </c>
      <c r="D685" s="28" t="s">
        <v>52</v>
      </c>
      <c r="E685" s="47"/>
      <c r="F685" s="48">
        <f t="shared" si="47"/>
        <v>780686.4</v>
      </c>
      <c r="G685" s="21"/>
    </row>
    <row r="686" spans="1:7" s="17" customFormat="1" ht="47.25" customHeight="1" x14ac:dyDescent="0.25">
      <c r="A686" s="38" t="s">
        <v>73</v>
      </c>
      <c r="B686" s="46" t="s">
        <v>157</v>
      </c>
      <c r="C686" s="46" t="s">
        <v>26</v>
      </c>
      <c r="D686" s="28" t="s">
        <v>74</v>
      </c>
      <c r="E686" s="47"/>
      <c r="F686" s="48">
        <f>F687+F689</f>
        <v>780686.4</v>
      </c>
      <c r="G686" s="21"/>
    </row>
    <row r="687" spans="1:7" s="17" customFormat="1" ht="173.25" x14ac:dyDescent="0.25">
      <c r="A687" s="27" t="s">
        <v>473</v>
      </c>
      <c r="B687" s="46" t="s">
        <v>157</v>
      </c>
      <c r="C687" s="46" t="s">
        <v>26</v>
      </c>
      <c r="D687" s="28" t="s">
        <v>475</v>
      </c>
      <c r="E687" s="47"/>
      <c r="F687" s="48">
        <f>F688</f>
        <v>93886.399999999994</v>
      </c>
      <c r="G687" s="21"/>
    </row>
    <row r="688" spans="1:7" s="17" customFormat="1" ht="31.5" x14ac:dyDescent="0.25">
      <c r="A688" s="27" t="s">
        <v>110</v>
      </c>
      <c r="B688" s="46" t="s">
        <v>157</v>
      </c>
      <c r="C688" s="46" t="s">
        <v>26</v>
      </c>
      <c r="D688" s="28" t="s">
        <v>475</v>
      </c>
      <c r="E688" s="47">
        <v>600</v>
      </c>
      <c r="F688" s="48">
        <v>93886.399999999994</v>
      </c>
      <c r="G688" s="21"/>
    </row>
    <row r="689" spans="1:7" s="17" customFormat="1" ht="46.5" customHeight="1" x14ac:dyDescent="0.25">
      <c r="A689" s="27" t="s">
        <v>476</v>
      </c>
      <c r="B689" s="46" t="s">
        <v>157</v>
      </c>
      <c r="C689" s="46" t="s">
        <v>26</v>
      </c>
      <c r="D689" s="46">
        <v>7570375620</v>
      </c>
      <c r="E689" s="45"/>
      <c r="F689" s="48">
        <f>F690+F691</f>
        <v>686800</v>
      </c>
      <c r="G689" s="48"/>
    </row>
    <row r="690" spans="1:7" s="17" customFormat="1" ht="46.5" customHeight="1" x14ac:dyDescent="0.25">
      <c r="A690" s="27" t="s">
        <v>37</v>
      </c>
      <c r="B690" s="46" t="s">
        <v>157</v>
      </c>
      <c r="C690" s="46" t="s">
        <v>26</v>
      </c>
      <c r="D690" s="46">
        <v>7570375620</v>
      </c>
      <c r="E690" s="45" t="s">
        <v>38</v>
      </c>
      <c r="F690" s="48">
        <v>6800</v>
      </c>
      <c r="G690" s="48"/>
    </row>
    <row r="691" spans="1:7" s="17" customFormat="1" ht="23.25" customHeight="1" x14ac:dyDescent="0.25">
      <c r="A691" s="27" t="s">
        <v>31</v>
      </c>
      <c r="B691" s="46" t="s">
        <v>157</v>
      </c>
      <c r="C691" s="46" t="s">
        <v>26</v>
      </c>
      <c r="D691" s="46">
        <v>7570375620</v>
      </c>
      <c r="E691" s="45" t="s">
        <v>32</v>
      </c>
      <c r="F691" s="48">
        <v>680000</v>
      </c>
      <c r="G691" s="48"/>
    </row>
    <row r="692" spans="1:7" x14ac:dyDescent="0.25">
      <c r="A692" s="18" t="s">
        <v>477</v>
      </c>
      <c r="B692" s="19" t="s">
        <v>157</v>
      </c>
      <c r="C692" s="19" t="s">
        <v>48</v>
      </c>
      <c r="D692" s="44"/>
      <c r="E692" s="45"/>
      <c r="F692" s="21">
        <f>F693+F703+F709+F722</f>
        <v>28789953</v>
      </c>
      <c r="G692" s="21">
        <f>G693+G703+G709+G722</f>
        <v>0</v>
      </c>
    </row>
    <row r="693" spans="1:7" ht="21.75" customHeight="1" x14ac:dyDescent="0.25">
      <c r="A693" s="27" t="s">
        <v>302</v>
      </c>
      <c r="B693" s="46" t="s">
        <v>157</v>
      </c>
      <c r="C693" s="46" t="s">
        <v>48</v>
      </c>
      <c r="D693" s="46">
        <v>7200000000</v>
      </c>
      <c r="E693" s="45"/>
      <c r="F693" s="48">
        <f t="shared" ref="F693:F694" si="48">F694</f>
        <v>2340100</v>
      </c>
      <c r="G693" s="21">
        <f>G694</f>
        <v>0</v>
      </c>
    </row>
    <row r="694" spans="1:7" ht="30" customHeight="1" x14ac:dyDescent="0.25">
      <c r="A694" s="27" t="s">
        <v>303</v>
      </c>
      <c r="B694" s="46" t="s">
        <v>157</v>
      </c>
      <c r="C694" s="46" t="s">
        <v>48</v>
      </c>
      <c r="D694" s="46">
        <v>7210000000</v>
      </c>
      <c r="E694" s="45"/>
      <c r="F694" s="48">
        <f t="shared" si="48"/>
        <v>2340100</v>
      </c>
      <c r="G694" s="48">
        <f>G696+G699</f>
        <v>0</v>
      </c>
    </row>
    <row r="695" spans="1:7" ht="29.25" customHeight="1" x14ac:dyDescent="0.25">
      <c r="A695" s="38" t="s">
        <v>313</v>
      </c>
      <c r="B695" s="46" t="s">
        <v>157</v>
      </c>
      <c r="C695" s="46" t="s">
        <v>48</v>
      </c>
      <c r="D695" s="46">
        <v>7210500000</v>
      </c>
      <c r="E695" s="45"/>
      <c r="F695" s="48">
        <f>F696+F699+F701</f>
        <v>2340100</v>
      </c>
      <c r="G695" s="48"/>
    </row>
    <row r="696" spans="1:7" ht="111.75" customHeight="1" x14ac:dyDescent="0.25">
      <c r="A696" s="27" t="s">
        <v>478</v>
      </c>
      <c r="B696" s="46" t="s">
        <v>157</v>
      </c>
      <c r="C696" s="46" t="s">
        <v>48</v>
      </c>
      <c r="D696" s="46">
        <v>7210575360</v>
      </c>
      <c r="E696" s="45"/>
      <c r="F696" s="48">
        <f>SUM(F697:F698)</f>
        <v>21100</v>
      </c>
      <c r="G696" s="21"/>
    </row>
    <row r="697" spans="1:7" ht="31.5" x14ac:dyDescent="0.25">
      <c r="A697" s="27" t="s">
        <v>37</v>
      </c>
      <c r="B697" s="46" t="s">
        <v>157</v>
      </c>
      <c r="C697" s="46" t="s">
        <v>48</v>
      </c>
      <c r="D697" s="46">
        <v>7210575360</v>
      </c>
      <c r="E697" s="45" t="s">
        <v>38</v>
      </c>
      <c r="F697" s="48">
        <v>6031.95</v>
      </c>
      <c r="G697" s="21"/>
    </row>
    <row r="698" spans="1:7" ht="31.5" customHeight="1" x14ac:dyDescent="0.25">
      <c r="A698" s="27" t="s">
        <v>110</v>
      </c>
      <c r="B698" s="46" t="s">
        <v>157</v>
      </c>
      <c r="C698" s="46" t="s">
        <v>48</v>
      </c>
      <c r="D698" s="46">
        <v>7210575360</v>
      </c>
      <c r="E698" s="45" t="s">
        <v>112</v>
      </c>
      <c r="F698" s="48">
        <v>15068.05</v>
      </c>
      <c r="G698" s="21"/>
    </row>
    <row r="699" spans="1:7" ht="52.5" customHeight="1" x14ac:dyDescent="0.25">
      <c r="A699" s="27" t="s">
        <v>479</v>
      </c>
      <c r="B699" s="46" t="s">
        <v>157</v>
      </c>
      <c r="C699" s="46" t="s">
        <v>48</v>
      </c>
      <c r="D699" s="46">
        <v>7210575370</v>
      </c>
      <c r="E699" s="45"/>
      <c r="F699" s="48">
        <f>F700</f>
        <v>1405500</v>
      </c>
      <c r="G699" s="21"/>
    </row>
    <row r="700" spans="1:7" ht="18" customHeight="1" x14ac:dyDescent="0.25">
      <c r="A700" s="27" t="s">
        <v>31</v>
      </c>
      <c r="B700" s="46" t="s">
        <v>157</v>
      </c>
      <c r="C700" s="46" t="s">
        <v>48</v>
      </c>
      <c r="D700" s="46">
        <v>7210575370</v>
      </c>
      <c r="E700" s="45" t="s">
        <v>32</v>
      </c>
      <c r="F700" s="48">
        <v>1405500</v>
      </c>
      <c r="G700" s="21"/>
    </row>
    <row r="701" spans="1:7" ht="68.25" customHeight="1" x14ac:dyDescent="0.25">
      <c r="A701" s="27" t="s">
        <v>480</v>
      </c>
      <c r="B701" s="46" t="s">
        <v>157</v>
      </c>
      <c r="C701" s="46" t="s">
        <v>48</v>
      </c>
      <c r="D701" s="46">
        <v>7210575640</v>
      </c>
      <c r="E701" s="45"/>
      <c r="F701" s="48">
        <f>F702</f>
        <v>913500</v>
      </c>
      <c r="G701" s="21"/>
    </row>
    <row r="702" spans="1:7" ht="18" customHeight="1" x14ac:dyDescent="0.25">
      <c r="A702" s="27" t="s">
        <v>31</v>
      </c>
      <c r="B702" s="46" t="s">
        <v>157</v>
      </c>
      <c r="C702" s="46" t="s">
        <v>48</v>
      </c>
      <c r="D702" s="46">
        <v>7210575640</v>
      </c>
      <c r="E702" s="45" t="s">
        <v>32</v>
      </c>
      <c r="F702" s="48">
        <v>913500</v>
      </c>
      <c r="G702" s="21"/>
    </row>
    <row r="703" spans="1:7" ht="36" customHeight="1" x14ac:dyDescent="0.25">
      <c r="A703" s="27" t="s">
        <v>295</v>
      </c>
      <c r="B703" s="46" t="s">
        <v>157</v>
      </c>
      <c r="C703" s="46" t="s">
        <v>48</v>
      </c>
      <c r="D703" s="46">
        <v>7300000000</v>
      </c>
      <c r="E703" s="45"/>
      <c r="F703" s="48">
        <f t="shared" ref="F703:F705" si="49">F704</f>
        <v>1518951</v>
      </c>
      <c r="G703" s="21"/>
    </row>
    <row r="704" spans="1:7" ht="19.5" customHeight="1" x14ac:dyDescent="0.25">
      <c r="A704" s="27" t="s">
        <v>481</v>
      </c>
      <c r="B704" s="46" t="s">
        <v>157</v>
      </c>
      <c r="C704" s="46" t="s">
        <v>48</v>
      </c>
      <c r="D704" s="46">
        <v>7320000000</v>
      </c>
      <c r="E704" s="45"/>
      <c r="F704" s="48">
        <f t="shared" si="49"/>
        <v>1518951</v>
      </c>
      <c r="G704" s="21"/>
    </row>
    <row r="705" spans="1:7" ht="45.75" customHeight="1" x14ac:dyDescent="0.25">
      <c r="A705" s="38" t="s">
        <v>482</v>
      </c>
      <c r="B705" s="46" t="s">
        <v>157</v>
      </c>
      <c r="C705" s="46" t="s">
        <v>48</v>
      </c>
      <c r="D705" s="46">
        <v>7320300000</v>
      </c>
      <c r="E705" s="45"/>
      <c r="F705" s="48">
        <f t="shared" si="49"/>
        <v>1518951</v>
      </c>
      <c r="G705" s="21"/>
    </row>
    <row r="706" spans="1:7" ht="36" customHeight="1" x14ac:dyDescent="0.25">
      <c r="A706" s="27" t="s">
        <v>483</v>
      </c>
      <c r="B706" s="46" t="s">
        <v>157</v>
      </c>
      <c r="C706" s="46" t="s">
        <v>48</v>
      </c>
      <c r="D706" s="46">
        <v>7320375560</v>
      </c>
      <c r="E706" s="31"/>
      <c r="F706" s="29">
        <f>F707+F708</f>
        <v>1518951</v>
      </c>
      <c r="G706" s="21"/>
    </row>
    <row r="707" spans="1:7" ht="66.75" customHeight="1" x14ac:dyDescent="0.25">
      <c r="A707" s="27" t="s">
        <v>21</v>
      </c>
      <c r="B707" s="46" t="s">
        <v>157</v>
      </c>
      <c r="C707" s="46" t="s">
        <v>48</v>
      </c>
      <c r="D707" s="46">
        <v>7320375560</v>
      </c>
      <c r="E707" s="31" t="s">
        <v>22</v>
      </c>
      <c r="F707" s="29">
        <v>1368021.63</v>
      </c>
      <c r="G707" s="21"/>
    </row>
    <row r="708" spans="1:7" ht="36" customHeight="1" x14ac:dyDescent="0.25">
      <c r="A708" s="27" t="s">
        <v>37</v>
      </c>
      <c r="B708" s="46" t="s">
        <v>157</v>
      </c>
      <c r="C708" s="46" t="s">
        <v>48</v>
      </c>
      <c r="D708" s="46">
        <v>7320375560</v>
      </c>
      <c r="E708" s="31" t="s">
        <v>38</v>
      </c>
      <c r="F708" s="29">
        <v>150929.37</v>
      </c>
      <c r="G708" s="21"/>
    </row>
    <row r="709" spans="1:7" ht="15.75" customHeight="1" x14ac:dyDescent="0.25">
      <c r="A709" s="30" t="s">
        <v>256</v>
      </c>
      <c r="B709" s="46" t="s">
        <v>157</v>
      </c>
      <c r="C709" s="46" t="s">
        <v>48</v>
      </c>
      <c r="D709" s="54">
        <v>7400000000</v>
      </c>
      <c r="E709" s="45"/>
      <c r="F709" s="48">
        <f t="shared" ref="F709:F710" si="50">F710</f>
        <v>23150000</v>
      </c>
      <c r="G709" s="48">
        <f t="shared" ref="G709:G710" si="51">G710</f>
        <v>0</v>
      </c>
    </row>
    <row r="710" spans="1:7" ht="38.25" customHeight="1" x14ac:dyDescent="0.25">
      <c r="A710" s="30" t="s">
        <v>257</v>
      </c>
      <c r="B710" s="46" t="s">
        <v>157</v>
      </c>
      <c r="C710" s="46" t="s">
        <v>48</v>
      </c>
      <c r="D710" s="54">
        <v>7430000000</v>
      </c>
      <c r="E710" s="45"/>
      <c r="F710" s="48">
        <f t="shared" si="50"/>
        <v>23150000</v>
      </c>
      <c r="G710" s="48">
        <f t="shared" si="51"/>
        <v>0</v>
      </c>
    </row>
    <row r="711" spans="1:7" ht="48" customHeight="1" x14ac:dyDescent="0.25">
      <c r="A711" s="38" t="s">
        <v>484</v>
      </c>
      <c r="B711" s="46" t="s">
        <v>157</v>
      </c>
      <c r="C711" s="46" t="s">
        <v>48</v>
      </c>
      <c r="D711" s="54">
        <v>7430200000</v>
      </c>
      <c r="E711" s="45"/>
      <c r="F711" s="48">
        <f>F716+F718+F712+F720+F714</f>
        <v>23150000</v>
      </c>
      <c r="G711" s="48">
        <f>G716+G718</f>
        <v>0</v>
      </c>
    </row>
    <row r="712" spans="1:7" ht="64.5" customHeight="1" x14ac:dyDescent="0.25">
      <c r="A712" s="27" t="s">
        <v>485</v>
      </c>
      <c r="B712" s="46" t="s">
        <v>157</v>
      </c>
      <c r="C712" s="46" t="s">
        <v>48</v>
      </c>
      <c r="D712" s="46">
        <v>7430275200</v>
      </c>
      <c r="E712" s="20"/>
      <c r="F712" s="48">
        <f>F713</f>
        <v>74600</v>
      </c>
      <c r="G712" s="48"/>
    </row>
    <row r="713" spans="1:7" ht="14.25" customHeight="1" x14ac:dyDescent="0.25">
      <c r="A713" s="27" t="s">
        <v>31</v>
      </c>
      <c r="B713" s="46" t="s">
        <v>157</v>
      </c>
      <c r="C713" s="46" t="s">
        <v>48</v>
      </c>
      <c r="D713" s="46">
        <v>7430275200</v>
      </c>
      <c r="E713" s="45" t="s">
        <v>32</v>
      </c>
      <c r="F713" s="48">
        <v>74600</v>
      </c>
      <c r="G713" s="48"/>
    </row>
    <row r="714" spans="1:7" ht="63.75" customHeight="1" x14ac:dyDescent="0.25">
      <c r="A714" s="27" t="s">
        <v>486</v>
      </c>
      <c r="B714" s="46" t="s">
        <v>157</v>
      </c>
      <c r="C714" s="46" t="s">
        <v>48</v>
      </c>
      <c r="D714" s="46">
        <v>7430275330</v>
      </c>
      <c r="E714" s="45"/>
      <c r="F714" s="48">
        <f>F715</f>
        <v>664400</v>
      </c>
      <c r="G714" s="48"/>
    </row>
    <row r="715" spans="1:7" ht="17.25" customHeight="1" x14ac:dyDescent="0.25">
      <c r="A715" s="27" t="s">
        <v>31</v>
      </c>
      <c r="B715" s="46" t="s">
        <v>157</v>
      </c>
      <c r="C715" s="46" t="s">
        <v>48</v>
      </c>
      <c r="D715" s="46">
        <v>7430275330</v>
      </c>
      <c r="E715" s="45" t="s">
        <v>32</v>
      </c>
      <c r="F715" s="48">
        <v>664400</v>
      </c>
      <c r="G715" s="48"/>
    </row>
    <row r="716" spans="1:7" ht="53.25" customHeight="1" x14ac:dyDescent="0.25">
      <c r="A716" s="27" t="s">
        <v>487</v>
      </c>
      <c r="B716" s="46" t="s">
        <v>157</v>
      </c>
      <c r="C716" s="46" t="s">
        <v>48</v>
      </c>
      <c r="D716" s="46">
        <v>7430275340</v>
      </c>
      <c r="E716" s="31"/>
      <c r="F716" s="48">
        <f>F717</f>
        <v>20707600</v>
      </c>
      <c r="G716" s="48"/>
    </row>
    <row r="717" spans="1:7" ht="20.25" customHeight="1" x14ac:dyDescent="0.25">
      <c r="A717" s="27" t="s">
        <v>31</v>
      </c>
      <c r="B717" s="44" t="s">
        <v>157</v>
      </c>
      <c r="C717" s="44" t="s">
        <v>48</v>
      </c>
      <c r="D717" s="46">
        <v>7430275340</v>
      </c>
      <c r="E717" s="31" t="s">
        <v>32</v>
      </c>
      <c r="F717" s="48">
        <v>20707600</v>
      </c>
      <c r="G717" s="48"/>
    </row>
    <row r="718" spans="1:7" ht="78.75" x14ac:dyDescent="0.25">
      <c r="A718" s="27" t="s">
        <v>488</v>
      </c>
      <c r="B718" s="46" t="s">
        <v>157</v>
      </c>
      <c r="C718" s="46" t="s">
        <v>48</v>
      </c>
      <c r="D718" s="46">
        <v>7430275350</v>
      </c>
      <c r="E718" s="31"/>
      <c r="F718" s="29">
        <f>F719</f>
        <v>148200</v>
      </c>
      <c r="G718" s="48"/>
    </row>
    <row r="719" spans="1:7" ht="22.5" customHeight="1" x14ac:dyDescent="0.25">
      <c r="A719" s="27" t="s">
        <v>31</v>
      </c>
      <c r="B719" s="46" t="s">
        <v>157</v>
      </c>
      <c r="C719" s="46" t="s">
        <v>48</v>
      </c>
      <c r="D719" s="46">
        <v>7430275350</v>
      </c>
      <c r="E719" s="31" t="s">
        <v>32</v>
      </c>
      <c r="F719" s="29">
        <v>148200</v>
      </c>
      <c r="G719" s="48"/>
    </row>
    <row r="720" spans="1:7" ht="94.5" x14ac:dyDescent="0.25">
      <c r="A720" s="36" t="s">
        <v>489</v>
      </c>
      <c r="B720" s="46" t="s">
        <v>157</v>
      </c>
      <c r="C720" s="46" t="s">
        <v>48</v>
      </c>
      <c r="D720" s="46" t="s">
        <v>490</v>
      </c>
      <c r="E720" s="31"/>
      <c r="F720" s="29">
        <f>F721</f>
        <v>1555200</v>
      </c>
      <c r="G720" s="48"/>
    </row>
    <row r="721" spans="1:7" ht="36.75" customHeight="1" x14ac:dyDescent="0.25">
      <c r="A721" s="36" t="s">
        <v>491</v>
      </c>
      <c r="B721" s="46" t="s">
        <v>157</v>
      </c>
      <c r="C721" s="46" t="s">
        <v>48</v>
      </c>
      <c r="D721" s="46" t="s">
        <v>490</v>
      </c>
      <c r="E721" s="31" t="s">
        <v>492</v>
      </c>
      <c r="F721" s="29">
        <v>1555200</v>
      </c>
      <c r="G721" s="48"/>
    </row>
    <row r="722" spans="1:7" ht="30.75" customHeight="1" x14ac:dyDescent="0.25">
      <c r="A722" s="35" t="s">
        <v>49</v>
      </c>
      <c r="B722" s="46" t="s">
        <v>157</v>
      </c>
      <c r="C722" s="46" t="s">
        <v>48</v>
      </c>
      <c r="D722" s="28" t="s">
        <v>50</v>
      </c>
      <c r="E722" s="45"/>
      <c r="F722" s="48">
        <f t="shared" ref="F722:F723" si="52">F723</f>
        <v>1780902</v>
      </c>
      <c r="G722" s="48">
        <f>G723</f>
        <v>0</v>
      </c>
    </row>
    <row r="723" spans="1:7" ht="47.25" x14ac:dyDescent="0.25">
      <c r="A723" s="35" t="s">
        <v>126</v>
      </c>
      <c r="B723" s="46" t="s">
        <v>157</v>
      </c>
      <c r="C723" s="46" t="s">
        <v>48</v>
      </c>
      <c r="D723" s="28" t="s">
        <v>52</v>
      </c>
      <c r="E723" s="45"/>
      <c r="F723" s="48">
        <f t="shared" si="52"/>
        <v>1780902</v>
      </c>
      <c r="G723" s="48">
        <f>G727+G730</f>
        <v>0</v>
      </c>
    </row>
    <row r="724" spans="1:7" ht="47.25" x14ac:dyDescent="0.25">
      <c r="A724" s="38" t="s">
        <v>73</v>
      </c>
      <c r="B724" s="46" t="s">
        <v>157</v>
      </c>
      <c r="C724" s="46" t="s">
        <v>48</v>
      </c>
      <c r="D724" s="28" t="s">
        <v>74</v>
      </c>
      <c r="E724" s="45"/>
      <c r="F724" s="48">
        <f>F727+F730+F725</f>
        <v>1780902</v>
      </c>
      <c r="G724" s="48"/>
    </row>
    <row r="725" spans="1:7" ht="78.75" x14ac:dyDescent="0.25">
      <c r="A725" s="27" t="s">
        <v>493</v>
      </c>
      <c r="B725" s="46" t="s">
        <v>157</v>
      </c>
      <c r="C725" s="46" t="s">
        <v>48</v>
      </c>
      <c r="D725" s="46">
        <v>7570375210</v>
      </c>
      <c r="E725" s="47" t="s">
        <v>116</v>
      </c>
      <c r="F725" s="48">
        <f>F726</f>
        <v>5651</v>
      </c>
      <c r="G725" s="48"/>
    </row>
    <row r="726" spans="1:7" ht="31.5" x14ac:dyDescent="0.25">
      <c r="A726" s="27" t="s">
        <v>110</v>
      </c>
      <c r="B726" s="46" t="s">
        <v>157</v>
      </c>
      <c r="C726" s="46" t="s">
        <v>48</v>
      </c>
      <c r="D726" s="46">
        <v>7570375210</v>
      </c>
      <c r="E726" s="47">
        <v>600</v>
      </c>
      <c r="F726" s="48">
        <v>5651</v>
      </c>
      <c r="G726" s="48"/>
    </row>
    <row r="727" spans="1:7" ht="94.5" x14ac:dyDescent="0.25">
      <c r="A727" s="27" t="s">
        <v>494</v>
      </c>
      <c r="B727" s="46" t="s">
        <v>157</v>
      </c>
      <c r="C727" s="46" t="s">
        <v>48</v>
      </c>
      <c r="D727" s="46">
        <v>7570375520</v>
      </c>
      <c r="E727" s="31"/>
      <c r="F727" s="29">
        <f>F728+F729</f>
        <v>1518951</v>
      </c>
      <c r="G727" s="48"/>
    </row>
    <row r="728" spans="1:7" ht="63" x14ac:dyDescent="0.25">
      <c r="A728" s="27" t="s">
        <v>21</v>
      </c>
      <c r="B728" s="46" t="s">
        <v>157</v>
      </c>
      <c r="C728" s="46" t="s">
        <v>48</v>
      </c>
      <c r="D728" s="46">
        <v>7570375520</v>
      </c>
      <c r="E728" s="31" t="s">
        <v>22</v>
      </c>
      <c r="F728" s="29">
        <v>1136161.18</v>
      </c>
      <c r="G728" s="48"/>
    </row>
    <row r="729" spans="1:7" ht="31.5" x14ac:dyDescent="0.25">
      <c r="A729" s="27" t="s">
        <v>37</v>
      </c>
      <c r="B729" s="46" t="s">
        <v>157</v>
      </c>
      <c r="C729" s="46" t="s">
        <v>48</v>
      </c>
      <c r="D729" s="46">
        <v>7570375520</v>
      </c>
      <c r="E729" s="31" t="s">
        <v>38</v>
      </c>
      <c r="F729" s="29">
        <v>382789.82</v>
      </c>
      <c r="G729" s="48"/>
    </row>
    <row r="730" spans="1:7" ht="110.25" x14ac:dyDescent="0.25">
      <c r="A730" s="27" t="s">
        <v>495</v>
      </c>
      <c r="B730" s="46" t="s">
        <v>157</v>
      </c>
      <c r="C730" s="46" t="s">
        <v>48</v>
      </c>
      <c r="D730" s="46">
        <v>7570375530</v>
      </c>
      <c r="E730" s="31"/>
      <c r="F730" s="48">
        <f>F731+F732</f>
        <v>256300</v>
      </c>
      <c r="G730" s="48"/>
    </row>
    <row r="731" spans="1:7" ht="63" x14ac:dyDescent="0.25">
      <c r="A731" s="27" t="s">
        <v>21</v>
      </c>
      <c r="B731" s="44" t="s">
        <v>157</v>
      </c>
      <c r="C731" s="44" t="s">
        <v>48</v>
      </c>
      <c r="D731" s="46">
        <v>7570375530</v>
      </c>
      <c r="E731" s="31" t="s">
        <v>22</v>
      </c>
      <c r="F731" s="48">
        <v>201586.96</v>
      </c>
      <c r="G731" s="48"/>
    </row>
    <row r="732" spans="1:7" ht="31.5" x14ac:dyDescent="0.25">
      <c r="A732" s="27" t="s">
        <v>37</v>
      </c>
      <c r="B732" s="44" t="s">
        <v>157</v>
      </c>
      <c r="C732" s="44" t="s">
        <v>48</v>
      </c>
      <c r="D732" s="46">
        <v>7570375530</v>
      </c>
      <c r="E732" s="31" t="s">
        <v>38</v>
      </c>
      <c r="F732" s="48">
        <v>54713.04</v>
      </c>
      <c r="G732" s="48"/>
    </row>
    <row r="733" spans="1:7" x14ac:dyDescent="0.25">
      <c r="A733" s="18" t="s">
        <v>496</v>
      </c>
      <c r="B733" s="19" t="s">
        <v>95</v>
      </c>
      <c r="C733" s="19"/>
      <c r="D733" s="19"/>
      <c r="E733" s="20"/>
      <c r="F733" s="21">
        <f>F734+F753+F747</f>
        <v>15785831.15</v>
      </c>
      <c r="G733" s="21">
        <f>G734+G753</f>
        <v>0</v>
      </c>
    </row>
    <row r="734" spans="1:7" x14ac:dyDescent="0.25">
      <c r="A734" s="35" t="s">
        <v>497</v>
      </c>
      <c r="B734" s="19" t="s">
        <v>95</v>
      </c>
      <c r="C734" s="19" t="s">
        <v>12</v>
      </c>
      <c r="D734" s="44"/>
      <c r="E734" s="45"/>
      <c r="F734" s="21">
        <f t="shared" ref="F734:F735" si="53">F735</f>
        <v>8532285.1500000004</v>
      </c>
      <c r="G734" s="21">
        <f>G735</f>
        <v>0</v>
      </c>
    </row>
    <row r="735" spans="1:7" ht="31.5" x14ac:dyDescent="0.25">
      <c r="A735" s="30" t="s">
        <v>498</v>
      </c>
      <c r="B735" s="44" t="s">
        <v>95</v>
      </c>
      <c r="C735" s="44" t="s">
        <v>12</v>
      </c>
      <c r="D735" s="28" t="s">
        <v>499</v>
      </c>
      <c r="E735" s="45"/>
      <c r="F735" s="48">
        <f t="shared" si="53"/>
        <v>8532285.1500000004</v>
      </c>
      <c r="G735" s="48"/>
    </row>
    <row r="736" spans="1:7" ht="47.25" x14ac:dyDescent="0.25">
      <c r="A736" s="38" t="s">
        <v>500</v>
      </c>
      <c r="B736" s="44" t="s">
        <v>95</v>
      </c>
      <c r="C736" s="44" t="s">
        <v>12</v>
      </c>
      <c r="D736" s="28" t="s">
        <v>501</v>
      </c>
      <c r="E736" s="45"/>
      <c r="F736" s="48">
        <f>F737+F739+F743+F745+F741</f>
        <v>8532285.1500000004</v>
      </c>
      <c r="G736" s="48"/>
    </row>
    <row r="737" spans="1:7" ht="63" customHeight="1" x14ac:dyDescent="0.25">
      <c r="A737" s="34" t="s">
        <v>109</v>
      </c>
      <c r="B737" s="44" t="s">
        <v>95</v>
      </c>
      <c r="C737" s="44" t="s">
        <v>12</v>
      </c>
      <c r="D737" s="28" t="s">
        <v>502</v>
      </c>
      <c r="E737" s="45"/>
      <c r="F737" s="48">
        <f>F738</f>
        <v>7134714</v>
      </c>
      <c r="G737" s="48"/>
    </row>
    <row r="738" spans="1:7" ht="31.5" x14ac:dyDescent="0.25">
      <c r="A738" s="35" t="s">
        <v>110</v>
      </c>
      <c r="B738" s="44" t="s">
        <v>95</v>
      </c>
      <c r="C738" s="44" t="s">
        <v>12</v>
      </c>
      <c r="D738" s="28" t="s">
        <v>502</v>
      </c>
      <c r="E738" s="45" t="s">
        <v>112</v>
      </c>
      <c r="F738" s="48">
        <v>7134714</v>
      </c>
      <c r="G738" s="29"/>
    </row>
    <row r="739" spans="1:7" ht="69" customHeight="1" x14ac:dyDescent="0.25">
      <c r="A739" s="32" t="s">
        <v>23</v>
      </c>
      <c r="B739" s="44" t="s">
        <v>95</v>
      </c>
      <c r="C739" s="44" t="s">
        <v>12</v>
      </c>
      <c r="D739" s="28" t="s">
        <v>503</v>
      </c>
      <c r="E739" s="45"/>
      <c r="F739" s="48">
        <f>F740</f>
        <v>147862.57999999999</v>
      </c>
      <c r="G739" s="29"/>
    </row>
    <row r="740" spans="1:7" ht="31.5" x14ac:dyDescent="0.25">
      <c r="A740" s="27" t="s">
        <v>110</v>
      </c>
      <c r="B740" s="44" t="s">
        <v>95</v>
      </c>
      <c r="C740" s="44" t="s">
        <v>12</v>
      </c>
      <c r="D740" s="28" t="s">
        <v>503</v>
      </c>
      <c r="E740" s="45" t="s">
        <v>112</v>
      </c>
      <c r="F740" s="48">
        <v>147862.57999999999</v>
      </c>
      <c r="G740" s="29"/>
    </row>
    <row r="741" spans="1:7" x14ac:dyDescent="0.25">
      <c r="A741" s="34" t="s">
        <v>102</v>
      </c>
      <c r="B741" s="44" t="s">
        <v>95</v>
      </c>
      <c r="C741" s="44" t="s">
        <v>12</v>
      </c>
      <c r="D741" s="28" t="s">
        <v>504</v>
      </c>
      <c r="E741" s="45"/>
      <c r="F741" s="48">
        <f>F742</f>
        <v>427122.57</v>
      </c>
      <c r="G741" s="29"/>
    </row>
    <row r="742" spans="1:7" ht="31.5" x14ac:dyDescent="0.25">
      <c r="A742" s="27" t="s">
        <v>37</v>
      </c>
      <c r="B742" s="44" t="s">
        <v>95</v>
      </c>
      <c r="C742" s="44" t="s">
        <v>12</v>
      </c>
      <c r="D742" s="28" t="s">
        <v>504</v>
      </c>
      <c r="E742" s="45" t="s">
        <v>38</v>
      </c>
      <c r="F742" s="48">
        <v>427122.57</v>
      </c>
      <c r="G742" s="29"/>
    </row>
    <row r="743" spans="1:7" ht="63" x14ac:dyDescent="0.25">
      <c r="A743" s="35" t="s">
        <v>111</v>
      </c>
      <c r="B743" s="44" t="s">
        <v>95</v>
      </c>
      <c r="C743" s="44" t="s">
        <v>12</v>
      </c>
      <c r="D743" s="46">
        <v>7100371100</v>
      </c>
      <c r="E743" s="45"/>
      <c r="F743" s="48">
        <f>F744</f>
        <v>781457</v>
      </c>
      <c r="G743" s="29"/>
    </row>
    <row r="744" spans="1:7" ht="31.5" x14ac:dyDescent="0.25">
      <c r="A744" s="27" t="s">
        <v>110</v>
      </c>
      <c r="B744" s="44" t="s">
        <v>95</v>
      </c>
      <c r="C744" s="44" t="s">
        <v>12</v>
      </c>
      <c r="D744" s="46">
        <v>7100371100</v>
      </c>
      <c r="E744" s="45" t="s">
        <v>112</v>
      </c>
      <c r="F744" s="48">
        <v>781457</v>
      </c>
      <c r="G744" s="29"/>
    </row>
    <row r="745" spans="1:7" ht="63" x14ac:dyDescent="0.25">
      <c r="A745" s="35" t="s">
        <v>505</v>
      </c>
      <c r="B745" s="44" t="s">
        <v>95</v>
      </c>
      <c r="C745" s="44" t="s">
        <v>12</v>
      </c>
      <c r="D745" s="46" t="s">
        <v>506</v>
      </c>
      <c r="E745" s="45"/>
      <c r="F745" s="48">
        <f>F746</f>
        <v>41129</v>
      </c>
      <c r="G745" s="29"/>
    </row>
    <row r="746" spans="1:7" ht="31.5" x14ac:dyDescent="0.25">
      <c r="A746" s="27" t="s">
        <v>110</v>
      </c>
      <c r="B746" s="44" t="s">
        <v>95</v>
      </c>
      <c r="C746" s="44" t="s">
        <v>12</v>
      </c>
      <c r="D746" s="46" t="s">
        <v>506</v>
      </c>
      <c r="E746" s="45" t="s">
        <v>112</v>
      </c>
      <c r="F746" s="48">
        <v>41129</v>
      </c>
      <c r="G746" s="29"/>
    </row>
    <row r="747" spans="1:7" hidden="1" x14ac:dyDescent="0.25">
      <c r="A747" s="37" t="s">
        <v>507</v>
      </c>
      <c r="B747" s="19" t="s">
        <v>95</v>
      </c>
      <c r="C747" s="19" t="s">
        <v>14</v>
      </c>
      <c r="D747" s="46"/>
      <c r="E747" s="45"/>
      <c r="F747" s="21">
        <f>F748</f>
        <v>0</v>
      </c>
      <c r="G747" s="29"/>
    </row>
    <row r="748" spans="1:7" ht="31.5" hidden="1" x14ac:dyDescent="0.25">
      <c r="A748" s="38" t="s">
        <v>508</v>
      </c>
      <c r="B748" s="44" t="s">
        <v>95</v>
      </c>
      <c r="C748" s="44" t="s">
        <v>14</v>
      </c>
      <c r="D748" s="28" t="s">
        <v>509</v>
      </c>
      <c r="E748" s="45"/>
      <c r="F748" s="48">
        <f>F749+F751</f>
        <v>0</v>
      </c>
      <c r="G748" s="29"/>
    </row>
    <row r="749" spans="1:7" ht="38.25" hidden="1" customHeight="1" x14ac:dyDescent="0.25">
      <c r="A749" s="27" t="s">
        <v>510</v>
      </c>
      <c r="B749" s="44" t="s">
        <v>95</v>
      </c>
      <c r="C749" s="44" t="s">
        <v>14</v>
      </c>
      <c r="D749" s="28" t="s">
        <v>511</v>
      </c>
      <c r="E749" s="45"/>
      <c r="F749" s="48">
        <f>F750</f>
        <v>0</v>
      </c>
      <c r="G749" s="29"/>
    </row>
    <row r="750" spans="1:7" ht="38.25" hidden="1" customHeight="1" x14ac:dyDescent="0.25">
      <c r="A750" s="27" t="s">
        <v>110</v>
      </c>
      <c r="B750" s="44" t="s">
        <v>95</v>
      </c>
      <c r="C750" s="44" t="s">
        <v>14</v>
      </c>
      <c r="D750" s="28" t="s">
        <v>511</v>
      </c>
      <c r="E750" s="45" t="s">
        <v>112</v>
      </c>
      <c r="F750" s="48"/>
      <c r="G750" s="29"/>
    </row>
    <row r="751" spans="1:7" ht="38.25" hidden="1" customHeight="1" x14ac:dyDescent="0.25">
      <c r="A751" s="27" t="s">
        <v>512</v>
      </c>
      <c r="B751" s="44" t="s">
        <v>95</v>
      </c>
      <c r="C751" s="44" t="s">
        <v>14</v>
      </c>
      <c r="D751" s="28" t="s">
        <v>513</v>
      </c>
      <c r="E751" s="45"/>
      <c r="F751" s="48">
        <f>F752</f>
        <v>0</v>
      </c>
      <c r="G751" s="29"/>
    </row>
    <row r="752" spans="1:7" ht="30" hidden="1" customHeight="1" x14ac:dyDescent="0.25">
      <c r="A752" s="27" t="s">
        <v>110</v>
      </c>
      <c r="B752" s="44" t="s">
        <v>95</v>
      </c>
      <c r="C752" s="44" t="s">
        <v>14</v>
      </c>
      <c r="D752" s="28" t="s">
        <v>513</v>
      </c>
      <c r="E752" s="45" t="s">
        <v>112</v>
      </c>
      <c r="F752" s="48"/>
      <c r="G752" s="29"/>
    </row>
    <row r="753" spans="1:7" ht="18" customHeight="1" x14ac:dyDescent="0.25">
      <c r="A753" s="23" t="s">
        <v>514</v>
      </c>
      <c r="B753" s="19" t="s">
        <v>95</v>
      </c>
      <c r="C753" s="19" t="s">
        <v>72</v>
      </c>
      <c r="D753" s="24"/>
      <c r="E753" s="20"/>
      <c r="F753" s="21">
        <f>F754</f>
        <v>7253546</v>
      </c>
      <c r="G753" s="21"/>
    </row>
    <row r="754" spans="1:7" ht="39" customHeight="1" x14ac:dyDescent="0.25">
      <c r="A754" s="30" t="s">
        <v>498</v>
      </c>
      <c r="B754" s="44" t="s">
        <v>95</v>
      </c>
      <c r="C754" s="44" t="s">
        <v>72</v>
      </c>
      <c r="D754" s="28" t="s">
        <v>499</v>
      </c>
      <c r="E754" s="20"/>
      <c r="F754" s="48">
        <f>F755+F762</f>
        <v>7253546</v>
      </c>
      <c r="G754" s="48"/>
    </row>
    <row r="755" spans="1:7" ht="46.5" customHeight="1" x14ac:dyDescent="0.25">
      <c r="A755" s="38" t="s">
        <v>515</v>
      </c>
      <c r="B755" s="44" t="s">
        <v>95</v>
      </c>
      <c r="C755" s="44" t="s">
        <v>72</v>
      </c>
      <c r="D755" s="28" t="s">
        <v>516</v>
      </c>
      <c r="E755" s="20"/>
      <c r="F755" s="48">
        <f>F756+F758+F760</f>
        <v>1552631.58</v>
      </c>
      <c r="G755" s="48"/>
    </row>
    <row r="756" spans="1:7" ht="23.25" customHeight="1" x14ac:dyDescent="0.25">
      <c r="A756" s="34" t="s">
        <v>102</v>
      </c>
      <c r="B756" s="44" t="s">
        <v>95</v>
      </c>
      <c r="C756" s="44" t="s">
        <v>72</v>
      </c>
      <c r="D756" s="28" t="s">
        <v>517</v>
      </c>
      <c r="E756" s="20"/>
      <c r="F756" s="48">
        <f>F757</f>
        <v>500000</v>
      </c>
      <c r="G756" s="48"/>
    </row>
    <row r="757" spans="1:7" ht="31.5" customHeight="1" x14ac:dyDescent="0.25">
      <c r="A757" s="27" t="s">
        <v>110</v>
      </c>
      <c r="B757" s="44" t="s">
        <v>95</v>
      </c>
      <c r="C757" s="44" t="s">
        <v>72</v>
      </c>
      <c r="D757" s="28" t="s">
        <v>517</v>
      </c>
      <c r="E757" s="45" t="s">
        <v>112</v>
      </c>
      <c r="F757" s="48">
        <v>500000</v>
      </c>
      <c r="G757" s="48"/>
    </row>
    <row r="758" spans="1:7" ht="31.5" customHeight="1" x14ac:dyDescent="0.25">
      <c r="A758" s="27" t="s">
        <v>518</v>
      </c>
      <c r="B758" s="44" t="s">
        <v>95</v>
      </c>
      <c r="C758" s="44" t="s">
        <v>72</v>
      </c>
      <c r="D758" s="28" t="s">
        <v>519</v>
      </c>
      <c r="E758" s="45"/>
      <c r="F758" s="48">
        <f>F759</f>
        <v>1000000</v>
      </c>
      <c r="G758" s="48"/>
    </row>
    <row r="759" spans="1:7" ht="31.5" customHeight="1" x14ac:dyDescent="0.25">
      <c r="A759" s="27" t="s">
        <v>110</v>
      </c>
      <c r="B759" s="44" t="s">
        <v>95</v>
      </c>
      <c r="C759" s="44" t="s">
        <v>72</v>
      </c>
      <c r="D759" s="28" t="s">
        <v>520</v>
      </c>
      <c r="E759" s="45" t="s">
        <v>112</v>
      </c>
      <c r="F759" s="48">
        <v>1000000</v>
      </c>
      <c r="G759" s="48"/>
    </row>
    <row r="760" spans="1:7" ht="31.5" customHeight="1" x14ac:dyDescent="0.25">
      <c r="A760" s="27" t="s">
        <v>521</v>
      </c>
      <c r="B760" s="44" t="s">
        <v>95</v>
      </c>
      <c r="C760" s="44" t="s">
        <v>72</v>
      </c>
      <c r="D760" s="28" t="s">
        <v>520</v>
      </c>
      <c r="E760" s="45"/>
      <c r="F760" s="48">
        <f>F761</f>
        <v>52631.58</v>
      </c>
      <c r="G760" s="48"/>
    </row>
    <row r="761" spans="1:7" ht="31.5" customHeight="1" x14ac:dyDescent="0.25">
      <c r="A761" s="27" t="s">
        <v>110</v>
      </c>
      <c r="B761" s="44" t="s">
        <v>95</v>
      </c>
      <c r="C761" s="44" t="s">
        <v>72</v>
      </c>
      <c r="D761" s="28" t="s">
        <v>520</v>
      </c>
      <c r="E761" s="45" t="s">
        <v>112</v>
      </c>
      <c r="F761" s="48">
        <v>52631.58</v>
      </c>
      <c r="G761" s="48"/>
    </row>
    <row r="762" spans="1:7" ht="31.5" customHeight="1" x14ac:dyDescent="0.25">
      <c r="A762" s="38" t="s">
        <v>508</v>
      </c>
      <c r="B762" s="44" t="s">
        <v>95</v>
      </c>
      <c r="C762" s="44" t="s">
        <v>72</v>
      </c>
      <c r="D762" s="28" t="s">
        <v>509</v>
      </c>
      <c r="E762" s="45"/>
      <c r="F762" s="48">
        <f>F763+F766+F768</f>
        <v>5700914.4199999999</v>
      </c>
      <c r="G762" s="48"/>
    </row>
    <row r="763" spans="1:7" ht="21" customHeight="1" x14ac:dyDescent="0.25">
      <c r="A763" s="27" t="s">
        <v>102</v>
      </c>
      <c r="B763" s="44" t="s">
        <v>95</v>
      </c>
      <c r="C763" s="44" t="s">
        <v>72</v>
      </c>
      <c r="D763" s="28" t="s">
        <v>522</v>
      </c>
      <c r="E763" s="45"/>
      <c r="F763" s="48">
        <f>F765+F764</f>
        <v>392368.42</v>
      </c>
      <c r="G763" s="48"/>
    </row>
    <row r="764" spans="1:7" ht="28.5" hidden="1" customHeight="1" x14ac:dyDescent="0.25">
      <c r="A764" s="27" t="s">
        <v>37</v>
      </c>
      <c r="B764" s="44" t="s">
        <v>95</v>
      </c>
      <c r="C764" s="44" t="s">
        <v>72</v>
      </c>
      <c r="D764" s="28" t="s">
        <v>522</v>
      </c>
      <c r="E764" s="45" t="s">
        <v>38</v>
      </c>
      <c r="F764" s="48"/>
      <c r="G764" s="48"/>
    </row>
    <row r="765" spans="1:7" ht="44.25" customHeight="1" x14ac:dyDescent="0.25">
      <c r="A765" s="27" t="s">
        <v>110</v>
      </c>
      <c r="B765" s="44" t="s">
        <v>95</v>
      </c>
      <c r="C765" s="44" t="s">
        <v>72</v>
      </c>
      <c r="D765" s="28" t="s">
        <v>522</v>
      </c>
      <c r="E765" s="45" t="s">
        <v>112</v>
      </c>
      <c r="F765" s="48">
        <v>392368.42</v>
      </c>
      <c r="G765" s="48"/>
    </row>
    <row r="766" spans="1:7" ht="40.5" customHeight="1" x14ac:dyDescent="0.25">
      <c r="A766" s="27" t="s">
        <v>523</v>
      </c>
      <c r="B766" s="44" t="s">
        <v>95</v>
      </c>
      <c r="C766" s="44" t="s">
        <v>72</v>
      </c>
      <c r="D766" s="28" t="s">
        <v>524</v>
      </c>
      <c r="E766" s="45"/>
      <c r="F766" s="48">
        <f>F767</f>
        <v>4405550</v>
      </c>
      <c r="G766" s="48"/>
    </row>
    <row r="767" spans="1:7" ht="40.5" customHeight="1" x14ac:dyDescent="0.25">
      <c r="A767" s="27" t="s">
        <v>37</v>
      </c>
      <c r="B767" s="44" t="s">
        <v>95</v>
      </c>
      <c r="C767" s="44" t="s">
        <v>72</v>
      </c>
      <c r="D767" s="28" t="s">
        <v>524</v>
      </c>
      <c r="E767" s="45" t="s">
        <v>38</v>
      </c>
      <c r="F767" s="48">
        <v>4405550</v>
      </c>
      <c r="G767" s="48"/>
    </row>
    <row r="768" spans="1:7" ht="31.5" customHeight="1" x14ac:dyDescent="0.25">
      <c r="A768" s="27" t="s">
        <v>525</v>
      </c>
      <c r="B768" s="44" t="s">
        <v>95</v>
      </c>
      <c r="C768" s="44" t="s">
        <v>72</v>
      </c>
      <c r="D768" s="28" t="s">
        <v>526</v>
      </c>
      <c r="E768" s="45"/>
      <c r="F768" s="48">
        <f>F769</f>
        <v>902996</v>
      </c>
      <c r="G768" s="48"/>
    </row>
    <row r="769" spans="1:7" ht="33" customHeight="1" x14ac:dyDescent="0.25">
      <c r="A769" s="27" t="s">
        <v>37</v>
      </c>
      <c r="B769" s="44" t="s">
        <v>95</v>
      </c>
      <c r="C769" s="44" t="s">
        <v>72</v>
      </c>
      <c r="D769" s="28" t="s">
        <v>526</v>
      </c>
      <c r="E769" s="45" t="s">
        <v>38</v>
      </c>
      <c r="F769" s="48">
        <v>902996</v>
      </c>
      <c r="G769" s="48"/>
    </row>
    <row r="770" spans="1:7" x14ac:dyDescent="0.25">
      <c r="A770" s="18" t="s">
        <v>527</v>
      </c>
      <c r="B770" s="19" t="s">
        <v>236</v>
      </c>
      <c r="C770" s="19"/>
      <c r="D770" s="19"/>
      <c r="E770" s="20"/>
      <c r="F770" s="21">
        <f t="shared" ref="F770:F773" si="54">F771</f>
        <v>6776783.2999999998</v>
      </c>
      <c r="G770" s="21">
        <f t="shared" ref="G770:G791" si="55">G771</f>
        <v>0</v>
      </c>
    </row>
    <row r="771" spans="1:7" x14ac:dyDescent="0.25">
      <c r="A771" s="18" t="s">
        <v>528</v>
      </c>
      <c r="B771" s="19" t="s">
        <v>236</v>
      </c>
      <c r="C771" s="19" t="s">
        <v>14</v>
      </c>
      <c r="D771" s="19"/>
      <c r="E771" s="20"/>
      <c r="F771" s="21">
        <f t="shared" si="54"/>
        <v>6776783.2999999998</v>
      </c>
      <c r="G771" s="21">
        <f t="shared" si="55"/>
        <v>0</v>
      </c>
    </row>
    <row r="772" spans="1:7" ht="30" customHeight="1" x14ac:dyDescent="0.25">
      <c r="A772" s="30" t="s">
        <v>49</v>
      </c>
      <c r="B772" s="28" t="s">
        <v>236</v>
      </c>
      <c r="C772" s="28" t="s">
        <v>14</v>
      </c>
      <c r="D772" s="28" t="s">
        <v>50</v>
      </c>
      <c r="E772" s="45"/>
      <c r="F772" s="48">
        <f t="shared" si="54"/>
        <v>6776783.2999999998</v>
      </c>
      <c r="G772" s="48"/>
    </row>
    <row r="773" spans="1:7" ht="47.25" x14ac:dyDescent="0.25">
      <c r="A773" s="35" t="s">
        <v>529</v>
      </c>
      <c r="B773" s="28" t="s">
        <v>236</v>
      </c>
      <c r="C773" s="28" t="s">
        <v>14</v>
      </c>
      <c r="D773" s="44" t="s">
        <v>530</v>
      </c>
      <c r="E773" s="45"/>
      <c r="F773" s="48">
        <f t="shared" si="54"/>
        <v>6776783.2999999998</v>
      </c>
      <c r="G773" s="48"/>
    </row>
    <row r="774" spans="1:7" ht="63" x14ac:dyDescent="0.25">
      <c r="A774" s="38" t="s">
        <v>531</v>
      </c>
      <c r="B774" s="28" t="s">
        <v>236</v>
      </c>
      <c r="C774" s="28" t="s">
        <v>14</v>
      </c>
      <c r="D774" s="44" t="s">
        <v>532</v>
      </c>
      <c r="E774" s="45"/>
      <c r="F774" s="48">
        <f>F775+F777+F779+F781</f>
        <v>6776783.2999999998</v>
      </c>
      <c r="G774" s="48"/>
    </row>
    <row r="775" spans="1:7" ht="63" x14ac:dyDescent="0.25">
      <c r="A775" s="34" t="s">
        <v>109</v>
      </c>
      <c r="B775" s="28" t="s">
        <v>236</v>
      </c>
      <c r="C775" s="28" t="s">
        <v>14</v>
      </c>
      <c r="D775" s="44" t="s">
        <v>533</v>
      </c>
      <c r="E775" s="45"/>
      <c r="F775" s="48">
        <f>F776</f>
        <v>5651260</v>
      </c>
      <c r="G775" s="48"/>
    </row>
    <row r="776" spans="1:7" ht="31.5" x14ac:dyDescent="0.25">
      <c r="A776" s="35" t="s">
        <v>110</v>
      </c>
      <c r="B776" s="28" t="s">
        <v>236</v>
      </c>
      <c r="C776" s="28" t="s">
        <v>14</v>
      </c>
      <c r="D776" s="44" t="s">
        <v>533</v>
      </c>
      <c r="E776" s="45" t="s">
        <v>112</v>
      </c>
      <c r="F776" s="48">
        <v>5651260</v>
      </c>
      <c r="G776" s="48"/>
    </row>
    <row r="777" spans="1:7" ht="63" x14ac:dyDescent="0.25">
      <c r="A777" s="32" t="s">
        <v>23</v>
      </c>
      <c r="B777" s="28" t="s">
        <v>236</v>
      </c>
      <c r="C777" s="28" t="s">
        <v>14</v>
      </c>
      <c r="D777" s="46">
        <v>7560113060</v>
      </c>
      <c r="E777" s="45"/>
      <c r="F777" s="48">
        <f>F778</f>
        <v>71583.3</v>
      </c>
      <c r="G777" s="48"/>
    </row>
    <row r="778" spans="1:7" ht="31.5" x14ac:dyDescent="0.25">
      <c r="A778" s="27" t="s">
        <v>110</v>
      </c>
      <c r="B778" s="28" t="s">
        <v>236</v>
      </c>
      <c r="C778" s="28" t="s">
        <v>14</v>
      </c>
      <c r="D778" s="46">
        <v>7560113060</v>
      </c>
      <c r="E778" s="45" t="s">
        <v>112</v>
      </c>
      <c r="F778" s="48">
        <v>71583.3</v>
      </c>
      <c r="G778" s="48"/>
    </row>
    <row r="779" spans="1:7" ht="47.25" x14ac:dyDescent="0.25">
      <c r="A779" s="27" t="s">
        <v>534</v>
      </c>
      <c r="B779" s="28" t="s">
        <v>236</v>
      </c>
      <c r="C779" s="28" t="s">
        <v>14</v>
      </c>
      <c r="D779" s="46">
        <v>7560171100</v>
      </c>
      <c r="E779" s="45"/>
      <c r="F779" s="48">
        <f>F780</f>
        <v>1001243</v>
      </c>
      <c r="G779" s="48"/>
    </row>
    <row r="780" spans="1:7" ht="31.5" x14ac:dyDescent="0.25">
      <c r="A780" s="27" t="s">
        <v>110</v>
      </c>
      <c r="B780" s="28" t="s">
        <v>236</v>
      </c>
      <c r="C780" s="28" t="s">
        <v>14</v>
      </c>
      <c r="D780" s="46">
        <v>7560171100</v>
      </c>
      <c r="E780" s="45" t="s">
        <v>112</v>
      </c>
      <c r="F780" s="48">
        <v>1001243</v>
      </c>
      <c r="G780" s="48"/>
    </row>
    <row r="781" spans="1:7" ht="47.25" x14ac:dyDescent="0.25">
      <c r="A781" s="27" t="s">
        <v>535</v>
      </c>
      <c r="B781" s="28" t="s">
        <v>236</v>
      </c>
      <c r="C781" s="28" t="s">
        <v>14</v>
      </c>
      <c r="D781" s="46" t="s">
        <v>536</v>
      </c>
      <c r="E781" s="45"/>
      <c r="F781" s="48">
        <f>F782</f>
        <v>52697</v>
      </c>
      <c r="G781" s="48"/>
    </row>
    <row r="782" spans="1:7" ht="31.5" x14ac:dyDescent="0.25">
      <c r="A782" s="27" t="s">
        <v>110</v>
      </c>
      <c r="B782" s="28" t="s">
        <v>236</v>
      </c>
      <c r="C782" s="28" t="s">
        <v>14</v>
      </c>
      <c r="D782" s="46" t="s">
        <v>536</v>
      </c>
      <c r="E782" s="45" t="s">
        <v>112</v>
      </c>
      <c r="F782" s="48">
        <v>52697</v>
      </c>
      <c r="G782" s="48"/>
    </row>
    <row r="783" spans="1:7" ht="24" customHeight="1" x14ac:dyDescent="0.25">
      <c r="A783" s="18" t="s">
        <v>537</v>
      </c>
      <c r="B783" s="24" t="s">
        <v>99</v>
      </c>
      <c r="C783" s="24"/>
      <c r="D783" s="19"/>
      <c r="E783" s="20"/>
      <c r="F783" s="21">
        <f t="shared" ref="F783:F788" si="56">F784</f>
        <v>15000</v>
      </c>
      <c r="G783" s="21">
        <f t="shared" si="55"/>
        <v>0</v>
      </c>
    </row>
    <row r="784" spans="1:7" ht="31.5" x14ac:dyDescent="0.25">
      <c r="A784" s="18" t="s">
        <v>538</v>
      </c>
      <c r="B784" s="24" t="s">
        <v>99</v>
      </c>
      <c r="C784" s="24" t="s">
        <v>12</v>
      </c>
      <c r="D784" s="19"/>
      <c r="E784" s="20"/>
      <c r="F784" s="21">
        <f t="shared" si="56"/>
        <v>15000</v>
      </c>
      <c r="G784" s="21"/>
    </row>
    <row r="785" spans="1:7" ht="71.25" customHeight="1" x14ac:dyDescent="0.25">
      <c r="A785" s="35" t="s">
        <v>539</v>
      </c>
      <c r="B785" s="28" t="s">
        <v>99</v>
      </c>
      <c r="C785" s="28" t="s">
        <v>12</v>
      </c>
      <c r="D785" s="44" t="s">
        <v>229</v>
      </c>
      <c r="E785" s="45"/>
      <c r="F785" s="48">
        <f t="shared" si="56"/>
        <v>15000</v>
      </c>
      <c r="G785" s="48"/>
    </row>
    <row r="786" spans="1:7" ht="31.5" x14ac:dyDescent="0.25">
      <c r="A786" s="35" t="s">
        <v>540</v>
      </c>
      <c r="B786" s="28" t="s">
        <v>99</v>
      </c>
      <c r="C786" s="28" t="s">
        <v>12</v>
      </c>
      <c r="D786" s="44" t="s">
        <v>541</v>
      </c>
      <c r="E786" s="45"/>
      <c r="F786" s="48">
        <f t="shared" si="56"/>
        <v>15000</v>
      </c>
      <c r="G786" s="48"/>
    </row>
    <row r="787" spans="1:7" ht="31.5" x14ac:dyDescent="0.25">
      <c r="A787" s="38" t="s">
        <v>542</v>
      </c>
      <c r="B787" s="28" t="s">
        <v>99</v>
      </c>
      <c r="C787" s="28" t="s">
        <v>12</v>
      </c>
      <c r="D787" s="44" t="s">
        <v>543</v>
      </c>
      <c r="E787" s="45"/>
      <c r="F787" s="48">
        <f t="shared" si="56"/>
        <v>15000</v>
      </c>
      <c r="G787" s="48"/>
    </row>
    <row r="788" spans="1:7" x14ac:dyDescent="0.25">
      <c r="A788" s="35" t="s">
        <v>544</v>
      </c>
      <c r="B788" s="28" t="s">
        <v>99</v>
      </c>
      <c r="C788" s="28" t="s">
        <v>12</v>
      </c>
      <c r="D788" s="44" t="s">
        <v>545</v>
      </c>
      <c r="E788" s="45"/>
      <c r="F788" s="48">
        <f t="shared" si="56"/>
        <v>15000</v>
      </c>
      <c r="G788" s="48"/>
    </row>
    <row r="789" spans="1:7" ht="20.25" customHeight="1" x14ac:dyDescent="0.25">
      <c r="A789" s="35" t="s">
        <v>546</v>
      </c>
      <c r="B789" s="28" t="s">
        <v>99</v>
      </c>
      <c r="C789" s="28" t="s">
        <v>12</v>
      </c>
      <c r="D789" s="44" t="s">
        <v>545</v>
      </c>
      <c r="E789" s="45" t="s">
        <v>547</v>
      </c>
      <c r="F789" s="48">
        <v>15000</v>
      </c>
      <c r="G789" s="48"/>
    </row>
    <row r="790" spans="1:7" ht="51" customHeight="1" x14ac:dyDescent="0.25">
      <c r="A790" s="18" t="s">
        <v>548</v>
      </c>
      <c r="B790" s="24" t="s">
        <v>162</v>
      </c>
      <c r="C790" s="19" t="s">
        <v>451</v>
      </c>
      <c r="D790" s="44"/>
      <c r="E790" s="45"/>
      <c r="F790" s="21">
        <f>F791+F807+F801</f>
        <v>74846517</v>
      </c>
      <c r="G790" s="21">
        <f t="shared" si="55"/>
        <v>0</v>
      </c>
    </row>
    <row r="791" spans="1:7" ht="46.5" customHeight="1" x14ac:dyDescent="0.25">
      <c r="A791" s="18" t="s">
        <v>549</v>
      </c>
      <c r="B791" s="19" t="s">
        <v>162</v>
      </c>
      <c r="C791" s="19" t="s">
        <v>12</v>
      </c>
      <c r="D791" s="44"/>
      <c r="E791" s="45"/>
      <c r="F791" s="21">
        <f t="shared" ref="F791:F793" si="57">F792</f>
        <v>55201516</v>
      </c>
      <c r="G791" s="21">
        <f t="shared" si="55"/>
        <v>0</v>
      </c>
    </row>
    <row r="792" spans="1:7" ht="65.25" customHeight="1" x14ac:dyDescent="0.25">
      <c r="A792" s="35" t="s">
        <v>539</v>
      </c>
      <c r="B792" s="46" t="s">
        <v>162</v>
      </c>
      <c r="C792" s="46" t="s">
        <v>12</v>
      </c>
      <c r="D792" s="44" t="s">
        <v>229</v>
      </c>
      <c r="E792" s="45"/>
      <c r="F792" s="48">
        <f t="shared" si="57"/>
        <v>55201516</v>
      </c>
      <c r="G792" s="48"/>
    </row>
    <row r="793" spans="1:7" ht="33.75" customHeight="1" x14ac:dyDescent="0.25">
      <c r="A793" s="35" t="s">
        <v>540</v>
      </c>
      <c r="B793" s="46" t="s">
        <v>162</v>
      </c>
      <c r="C793" s="46" t="s">
        <v>12</v>
      </c>
      <c r="D793" s="44" t="s">
        <v>541</v>
      </c>
      <c r="E793" s="45"/>
      <c r="F793" s="48">
        <f t="shared" si="57"/>
        <v>55201516</v>
      </c>
      <c r="G793" s="48"/>
    </row>
    <row r="794" spans="1:7" ht="33.75" customHeight="1" x14ac:dyDescent="0.25">
      <c r="A794" s="38" t="s">
        <v>550</v>
      </c>
      <c r="B794" s="46" t="s">
        <v>162</v>
      </c>
      <c r="C794" s="46" t="s">
        <v>12</v>
      </c>
      <c r="D794" s="44" t="s">
        <v>551</v>
      </c>
      <c r="E794" s="45"/>
      <c r="F794" s="48">
        <f>F795+F797+F799</f>
        <v>55201516</v>
      </c>
      <c r="G794" s="48"/>
    </row>
    <row r="795" spans="1:7" ht="67.5" customHeight="1" x14ac:dyDescent="0.25">
      <c r="A795" s="27" t="s">
        <v>552</v>
      </c>
      <c r="B795" s="46" t="s">
        <v>162</v>
      </c>
      <c r="C795" s="46" t="s">
        <v>12</v>
      </c>
      <c r="D795" s="46">
        <v>7810270530</v>
      </c>
      <c r="E795" s="47" t="s">
        <v>116</v>
      </c>
      <c r="F795" s="49">
        <f>F796</f>
        <v>30513040</v>
      </c>
      <c r="G795" s="49"/>
    </row>
    <row r="796" spans="1:7" ht="17.25" customHeight="1" x14ac:dyDescent="0.25">
      <c r="A796" s="27" t="s">
        <v>553</v>
      </c>
      <c r="B796" s="46" t="s">
        <v>162</v>
      </c>
      <c r="C796" s="46" t="s">
        <v>12</v>
      </c>
      <c r="D796" s="46">
        <v>7810270530</v>
      </c>
      <c r="E796" s="47" t="s">
        <v>554</v>
      </c>
      <c r="F796" s="49">
        <v>30513040</v>
      </c>
      <c r="G796" s="49"/>
    </row>
    <row r="797" spans="1:7" ht="78.75" x14ac:dyDescent="0.25">
      <c r="A797" s="27" t="s">
        <v>555</v>
      </c>
      <c r="B797" s="46" t="s">
        <v>162</v>
      </c>
      <c r="C797" s="46" t="s">
        <v>12</v>
      </c>
      <c r="D797" s="46">
        <v>7810275010</v>
      </c>
      <c r="E797" s="47" t="s">
        <v>116</v>
      </c>
      <c r="F797" s="49">
        <f>F798</f>
        <v>5653476</v>
      </c>
      <c r="G797" s="49"/>
    </row>
    <row r="798" spans="1:7" ht="15" customHeight="1" x14ac:dyDescent="0.25">
      <c r="A798" s="27" t="s">
        <v>553</v>
      </c>
      <c r="B798" s="46" t="s">
        <v>162</v>
      </c>
      <c r="C798" s="46" t="s">
        <v>12</v>
      </c>
      <c r="D798" s="46">
        <v>7810275010</v>
      </c>
      <c r="E798" s="47" t="s">
        <v>554</v>
      </c>
      <c r="F798" s="49">
        <v>5653476</v>
      </c>
      <c r="G798" s="49"/>
    </row>
    <row r="799" spans="1:7" ht="82.5" customHeight="1" x14ac:dyDescent="0.25">
      <c r="A799" s="27" t="s">
        <v>556</v>
      </c>
      <c r="B799" s="44" t="s">
        <v>162</v>
      </c>
      <c r="C799" s="44" t="s">
        <v>12</v>
      </c>
      <c r="D799" s="44" t="s">
        <v>557</v>
      </c>
      <c r="E799" s="45"/>
      <c r="F799" s="48">
        <f>F800</f>
        <v>19035000</v>
      </c>
      <c r="G799" s="48"/>
    </row>
    <row r="800" spans="1:7" ht="18.75" customHeight="1" x14ac:dyDescent="0.25">
      <c r="A800" s="27" t="s">
        <v>553</v>
      </c>
      <c r="B800" s="44" t="s">
        <v>162</v>
      </c>
      <c r="C800" s="44" t="s">
        <v>12</v>
      </c>
      <c r="D800" s="44" t="s">
        <v>557</v>
      </c>
      <c r="E800" s="45" t="s">
        <v>554</v>
      </c>
      <c r="F800" s="48">
        <v>19035000</v>
      </c>
      <c r="G800" s="48"/>
    </row>
    <row r="801" spans="1:7" ht="18.75" hidden="1" customHeight="1" x14ac:dyDescent="0.25">
      <c r="A801" s="70" t="s">
        <v>558</v>
      </c>
      <c r="B801" s="19" t="s">
        <v>162</v>
      </c>
      <c r="C801" s="19" t="s">
        <v>14</v>
      </c>
      <c r="D801" s="44"/>
      <c r="E801" s="45"/>
      <c r="F801" s="21">
        <f t="shared" ref="F801:F809" si="58">F802</f>
        <v>0</v>
      </c>
      <c r="G801" s="48"/>
    </row>
    <row r="802" spans="1:7" ht="69.75" hidden="1" customHeight="1" x14ac:dyDescent="0.25">
      <c r="A802" s="35" t="s">
        <v>539</v>
      </c>
      <c r="B802" s="44" t="s">
        <v>162</v>
      </c>
      <c r="C802" s="44" t="s">
        <v>14</v>
      </c>
      <c r="D802" s="44" t="s">
        <v>229</v>
      </c>
      <c r="E802" s="45"/>
      <c r="F802" s="48">
        <f t="shared" si="58"/>
        <v>0</v>
      </c>
      <c r="G802" s="48"/>
    </row>
    <row r="803" spans="1:7" ht="33" hidden="1" customHeight="1" x14ac:dyDescent="0.25">
      <c r="A803" s="35" t="s">
        <v>559</v>
      </c>
      <c r="B803" s="44" t="s">
        <v>162</v>
      </c>
      <c r="C803" s="44" t="s">
        <v>14</v>
      </c>
      <c r="D803" s="44" t="s">
        <v>541</v>
      </c>
      <c r="E803" s="45"/>
      <c r="F803" s="48">
        <f t="shared" si="58"/>
        <v>0</v>
      </c>
      <c r="G803" s="48"/>
    </row>
    <row r="804" spans="1:7" ht="31.5" hidden="1" customHeight="1" x14ac:dyDescent="0.25">
      <c r="A804" s="38" t="s">
        <v>550</v>
      </c>
      <c r="B804" s="44" t="s">
        <v>162</v>
      </c>
      <c r="C804" s="44" t="s">
        <v>14</v>
      </c>
      <c r="D804" s="44" t="s">
        <v>551</v>
      </c>
      <c r="E804" s="45"/>
      <c r="F804" s="48">
        <f t="shared" si="58"/>
        <v>0</v>
      </c>
      <c r="G804" s="48"/>
    </row>
    <row r="805" spans="1:7" ht="18.75" hidden="1" customHeight="1" x14ac:dyDescent="0.25">
      <c r="A805" s="27" t="s">
        <v>560</v>
      </c>
      <c r="B805" s="44" t="s">
        <v>162</v>
      </c>
      <c r="C805" s="44" t="s">
        <v>14</v>
      </c>
      <c r="D805" s="44" t="s">
        <v>561</v>
      </c>
      <c r="E805" s="45"/>
      <c r="F805" s="48">
        <f t="shared" si="58"/>
        <v>0</v>
      </c>
      <c r="G805" s="48"/>
    </row>
    <row r="806" spans="1:7" ht="18.75" hidden="1" customHeight="1" x14ac:dyDescent="0.25">
      <c r="A806" s="27" t="s">
        <v>553</v>
      </c>
      <c r="B806" s="44" t="s">
        <v>162</v>
      </c>
      <c r="C806" s="44" t="s">
        <v>14</v>
      </c>
      <c r="D806" s="44" t="s">
        <v>561</v>
      </c>
      <c r="E806" s="45" t="s">
        <v>554</v>
      </c>
      <c r="F806" s="48"/>
      <c r="G806" s="48"/>
    </row>
    <row r="807" spans="1:7" ht="18.75" customHeight="1" x14ac:dyDescent="0.25">
      <c r="A807" s="37" t="s">
        <v>562</v>
      </c>
      <c r="B807" s="19" t="s">
        <v>162</v>
      </c>
      <c r="C807" s="19" t="s">
        <v>26</v>
      </c>
      <c r="D807" s="44"/>
      <c r="E807" s="45"/>
      <c r="F807" s="21">
        <f t="shared" si="58"/>
        <v>19645001</v>
      </c>
      <c r="G807" s="48"/>
    </row>
    <row r="808" spans="1:7" ht="69" customHeight="1" x14ac:dyDescent="0.25">
      <c r="A808" s="35" t="s">
        <v>539</v>
      </c>
      <c r="B808" s="44" t="s">
        <v>162</v>
      </c>
      <c r="C808" s="44" t="s">
        <v>26</v>
      </c>
      <c r="D808" s="44" t="s">
        <v>229</v>
      </c>
      <c r="E808" s="45"/>
      <c r="F808" s="48">
        <f t="shared" si="58"/>
        <v>19645001</v>
      </c>
      <c r="G808" s="48"/>
    </row>
    <row r="809" spans="1:7" ht="32.25" customHeight="1" x14ac:dyDescent="0.25">
      <c r="A809" s="35" t="s">
        <v>559</v>
      </c>
      <c r="B809" s="44" t="s">
        <v>162</v>
      </c>
      <c r="C809" s="44" t="s">
        <v>26</v>
      </c>
      <c r="D809" s="44" t="s">
        <v>541</v>
      </c>
      <c r="E809" s="45"/>
      <c r="F809" s="48">
        <f t="shared" si="58"/>
        <v>19645001</v>
      </c>
      <c r="G809" s="48"/>
    </row>
    <row r="810" spans="1:7" ht="32.25" customHeight="1" x14ac:dyDescent="0.25">
      <c r="A810" s="38" t="s">
        <v>550</v>
      </c>
      <c r="B810" s="44" t="s">
        <v>162</v>
      </c>
      <c r="C810" s="44" t="s">
        <v>26</v>
      </c>
      <c r="D810" s="44" t="s">
        <v>551</v>
      </c>
      <c r="E810" s="45"/>
      <c r="F810" s="48">
        <f>F811+F813</f>
        <v>19645001</v>
      </c>
      <c r="G810" s="48"/>
    </row>
    <row r="811" spans="1:7" ht="47.25" hidden="1" x14ac:dyDescent="0.25">
      <c r="A811" s="38" t="s">
        <v>563</v>
      </c>
      <c r="B811" s="44" t="s">
        <v>162</v>
      </c>
      <c r="C811" s="44" t="s">
        <v>26</v>
      </c>
      <c r="D811" s="44" t="s">
        <v>564</v>
      </c>
      <c r="E811" s="45"/>
      <c r="F811" s="48">
        <f>F812</f>
        <v>0</v>
      </c>
      <c r="G811" s="48"/>
    </row>
    <row r="812" spans="1:7" hidden="1" x14ac:dyDescent="0.25">
      <c r="A812" s="38" t="s">
        <v>553</v>
      </c>
      <c r="B812" s="44" t="s">
        <v>162</v>
      </c>
      <c r="C812" s="44" t="s">
        <v>26</v>
      </c>
      <c r="D812" s="44" t="s">
        <v>564</v>
      </c>
      <c r="E812" s="45" t="s">
        <v>554</v>
      </c>
      <c r="F812" s="48">
        <v>0</v>
      </c>
      <c r="G812" s="48"/>
    </row>
    <row r="813" spans="1:7" ht="66.75" customHeight="1" x14ac:dyDescent="0.25">
      <c r="A813" s="35" t="s">
        <v>111</v>
      </c>
      <c r="B813" s="44" t="s">
        <v>162</v>
      </c>
      <c r="C813" s="44" t="s">
        <v>26</v>
      </c>
      <c r="D813" s="44" t="s">
        <v>565</v>
      </c>
      <c r="E813" s="45"/>
      <c r="F813" s="48">
        <f>F814</f>
        <v>19645001</v>
      </c>
      <c r="G813" s="48"/>
    </row>
    <row r="814" spans="1:7" ht="18.75" customHeight="1" x14ac:dyDescent="0.25">
      <c r="A814" s="27" t="s">
        <v>553</v>
      </c>
      <c r="B814" s="44" t="s">
        <v>162</v>
      </c>
      <c r="C814" s="44" t="s">
        <v>26</v>
      </c>
      <c r="D814" s="44" t="s">
        <v>565</v>
      </c>
      <c r="E814" s="45" t="s">
        <v>554</v>
      </c>
      <c r="F814" s="48">
        <v>19645001</v>
      </c>
      <c r="G814" s="48"/>
    </row>
    <row r="815" spans="1:7" s="17" customFormat="1" ht="23.25" customHeight="1" x14ac:dyDescent="0.25">
      <c r="A815" s="18" t="s">
        <v>566</v>
      </c>
      <c r="B815" s="19"/>
      <c r="C815" s="19"/>
      <c r="D815" s="19"/>
      <c r="E815" s="20"/>
      <c r="F815" s="21">
        <f>F10+F148+F198+F366+F376+F592+F652+F664+F733+F770+F783+F790+F317</f>
        <v>774423318.06000006</v>
      </c>
      <c r="G815" s="21">
        <f>G10+G148+G198+G366+G376+G592+G652+G664+G733+G770+G783+G790+G317</f>
        <v>13257967.710000001</v>
      </c>
    </row>
    <row r="816" spans="1:7" s="17" customFormat="1" ht="23.25" customHeight="1" x14ac:dyDescent="0.25">
      <c r="A816" s="71"/>
      <c r="B816" s="72"/>
      <c r="C816" s="72"/>
      <c r="D816" s="72"/>
      <c r="E816" s="72"/>
      <c r="F816" s="73"/>
      <c r="G816" s="74"/>
    </row>
    <row r="817" spans="1:7" x14ac:dyDescent="0.25">
      <c r="F817" s="75"/>
      <c r="G817" s="76"/>
    </row>
    <row r="818" spans="1:7" x14ac:dyDescent="0.25">
      <c r="F818" s="77"/>
      <c r="G818" s="77"/>
    </row>
    <row r="819" spans="1:7" x14ac:dyDescent="0.25">
      <c r="F819" s="77"/>
      <c r="G819" s="77"/>
    </row>
    <row r="820" spans="1:7" x14ac:dyDescent="0.25">
      <c r="F820" s="77"/>
      <c r="G820" s="77"/>
    </row>
    <row r="821" spans="1:7" x14ac:dyDescent="0.25">
      <c r="F821" s="77"/>
      <c r="G821" s="77"/>
    </row>
    <row r="822" spans="1:7" x14ac:dyDescent="0.25">
      <c r="F822" s="77"/>
      <c r="G822" s="77"/>
    </row>
    <row r="823" spans="1:7" x14ac:dyDescent="0.25">
      <c r="F823" s="77"/>
      <c r="G823" s="77"/>
    </row>
    <row r="824" spans="1:7" x14ac:dyDescent="0.25">
      <c r="F824" s="77"/>
      <c r="G824" s="77"/>
    </row>
    <row r="825" spans="1:7" x14ac:dyDescent="0.25">
      <c r="F825" s="77"/>
      <c r="G825" s="77"/>
    </row>
    <row r="826" spans="1:7" x14ac:dyDescent="0.25">
      <c r="F826" s="77"/>
      <c r="G826" s="77"/>
    </row>
    <row r="827" spans="1:7" x14ac:dyDescent="0.25">
      <c r="F827" s="77"/>
      <c r="G827" s="77"/>
    </row>
    <row r="828" spans="1:7" x14ac:dyDescent="0.25">
      <c r="F828" s="77"/>
      <c r="G828" s="77"/>
    </row>
    <row r="829" spans="1:7" x14ac:dyDescent="0.25">
      <c r="F829" s="77"/>
      <c r="G829" s="77"/>
    </row>
    <row r="830" spans="1:7" x14ac:dyDescent="0.25">
      <c r="F830" s="77"/>
      <c r="G830" s="77"/>
    </row>
    <row r="831" spans="1:7" x14ac:dyDescent="0.25">
      <c r="A831" s="4"/>
      <c r="B831" s="4"/>
      <c r="C831" s="4"/>
      <c r="D831" s="4"/>
      <c r="E831" s="4"/>
      <c r="F831" s="77"/>
      <c r="G831" s="77"/>
    </row>
    <row r="832" spans="1:7" x14ac:dyDescent="0.25">
      <c r="A832" s="4"/>
      <c r="B832" s="4"/>
      <c r="C832" s="4"/>
      <c r="D832" s="4"/>
      <c r="E832" s="4"/>
      <c r="F832" s="77"/>
      <c r="G832" s="77"/>
    </row>
    <row r="833" spans="1:7" x14ac:dyDescent="0.25">
      <c r="A833" s="4"/>
      <c r="B833" s="4"/>
      <c r="C833" s="4"/>
      <c r="D833" s="4"/>
      <c r="E833" s="4"/>
      <c r="F833" s="77"/>
      <c r="G833" s="77"/>
    </row>
    <row r="834" spans="1:7" x14ac:dyDescent="0.25">
      <c r="A834" s="4"/>
      <c r="B834" s="4"/>
      <c r="C834" s="4"/>
      <c r="D834" s="4"/>
      <c r="E834" s="4"/>
      <c r="F834" s="77"/>
      <c r="G834" s="77"/>
    </row>
    <row r="835" spans="1:7" x14ac:dyDescent="0.25">
      <c r="A835" s="4"/>
      <c r="B835" s="4"/>
      <c r="C835" s="4"/>
      <c r="D835" s="4"/>
      <c r="E835" s="4"/>
      <c r="F835" s="77"/>
      <c r="G835" s="77"/>
    </row>
    <row r="836" spans="1:7" x14ac:dyDescent="0.25">
      <c r="A836" s="4"/>
      <c r="B836" s="4"/>
      <c r="C836" s="4"/>
      <c r="D836" s="4"/>
      <c r="E836" s="4"/>
      <c r="F836" s="77"/>
      <c r="G836" s="77"/>
    </row>
    <row r="837" spans="1:7" x14ac:dyDescent="0.25">
      <c r="A837" s="4"/>
      <c r="B837" s="4"/>
      <c r="C837" s="4"/>
      <c r="D837" s="4"/>
      <c r="E837" s="4"/>
      <c r="F837" s="77"/>
      <c r="G837" s="77"/>
    </row>
    <row r="838" spans="1:7" x14ac:dyDescent="0.25">
      <c r="A838" s="4"/>
      <c r="B838" s="4"/>
      <c r="C838" s="4"/>
      <c r="D838" s="4"/>
      <c r="E838" s="4"/>
      <c r="F838" s="77"/>
      <c r="G838" s="77"/>
    </row>
    <row r="839" spans="1:7" x14ac:dyDescent="0.25">
      <c r="A839" s="4"/>
      <c r="B839" s="4"/>
      <c r="C839" s="4"/>
      <c r="D839" s="4"/>
      <c r="E839" s="4"/>
      <c r="F839" s="77"/>
      <c r="G839" s="77"/>
    </row>
    <row r="840" spans="1:7" x14ac:dyDescent="0.25">
      <c r="A840" s="4"/>
      <c r="B840" s="4"/>
      <c r="C840" s="4"/>
      <c r="D840" s="4"/>
      <c r="E840" s="4"/>
      <c r="F840" s="77"/>
      <c r="G840" s="77"/>
    </row>
    <row r="841" spans="1:7" x14ac:dyDescent="0.25">
      <c r="A841" s="4"/>
      <c r="B841" s="4"/>
      <c r="C841" s="4"/>
      <c r="D841" s="4"/>
      <c r="E841" s="4"/>
      <c r="F841" s="77"/>
      <c r="G841" s="77"/>
    </row>
    <row r="842" spans="1:7" x14ac:dyDescent="0.25">
      <c r="A842" s="4"/>
      <c r="B842" s="4"/>
      <c r="C842" s="4"/>
      <c r="D842" s="4"/>
      <c r="E842" s="4"/>
      <c r="F842" s="77"/>
      <c r="G842" s="77"/>
    </row>
    <row r="843" spans="1:7" x14ac:dyDescent="0.25">
      <c r="A843" s="4"/>
      <c r="B843" s="4"/>
      <c r="C843" s="4"/>
      <c r="D843" s="4"/>
      <c r="E843" s="4"/>
      <c r="F843" s="77"/>
      <c r="G843" s="77"/>
    </row>
    <row r="844" spans="1:7" x14ac:dyDescent="0.25">
      <c r="A844" s="4"/>
      <c r="B844" s="4"/>
      <c r="C844" s="4"/>
      <c r="D844" s="4"/>
      <c r="E844" s="4"/>
      <c r="F844" s="77"/>
      <c r="G844" s="77"/>
    </row>
    <row r="845" spans="1:7" x14ac:dyDescent="0.25">
      <c r="A845" s="4"/>
      <c r="B845" s="4"/>
      <c r="C845" s="4"/>
      <c r="D845" s="4"/>
      <c r="E845" s="4"/>
      <c r="F845" s="77"/>
      <c r="G845" s="77"/>
    </row>
    <row r="846" spans="1:7" x14ac:dyDescent="0.25">
      <c r="A846" s="4"/>
      <c r="B846" s="4"/>
      <c r="C846" s="4"/>
      <c r="D846" s="4"/>
      <c r="E846" s="4"/>
      <c r="F846" s="77"/>
      <c r="G846" s="77"/>
    </row>
    <row r="847" spans="1:7" x14ac:dyDescent="0.25">
      <c r="A847" s="4"/>
      <c r="B847" s="4"/>
      <c r="C847" s="4"/>
      <c r="D847" s="4"/>
      <c r="E847" s="4"/>
      <c r="F847" s="77"/>
      <c r="G847" s="77"/>
    </row>
    <row r="848" spans="1:7" x14ac:dyDescent="0.25">
      <c r="A848" s="4"/>
      <c r="B848" s="4"/>
      <c r="C848" s="4"/>
      <c r="D848" s="4"/>
      <c r="E848" s="4"/>
      <c r="F848" s="77"/>
      <c r="G848" s="77"/>
    </row>
    <row r="849" spans="1:7" x14ac:dyDescent="0.25">
      <c r="A849" s="4"/>
      <c r="B849" s="4"/>
      <c r="C849" s="4"/>
      <c r="D849" s="4"/>
      <c r="E849" s="4"/>
      <c r="F849" s="77"/>
      <c r="G849" s="77"/>
    </row>
    <row r="850" spans="1:7" x14ac:dyDescent="0.25">
      <c r="A850" s="4"/>
      <c r="B850" s="4"/>
      <c r="C850" s="4"/>
      <c r="D850" s="4"/>
      <c r="E850" s="4"/>
      <c r="F850" s="77"/>
      <c r="G850" s="77"/>
    </row>
    <row r="851" spans="1:7" x14ac:dyDescent="0.25">
      <c r="A851" s="4"/>
      <c r="B851" s="4"/>
      <c r="C851" s="4"/>
      <c r="D851" s="4"/>
      <c r="E851" s="4"/>
      <c r="F851" s="77"/>
      <c r="G851" s="77"/>
    </row>
    <row r="852" spans="1:7" x14ac:dyDescent="0.25">
      <c r="A852" s="4"/>
      <c r="B852" s="4"/>
      <c r="C852" s="4"/>
      <c r="D852" s="4"/>
      <c r="E852" s="4"/>
      <c r="F852" s="77"/>
      <c r="G852" s="77"/>
    </row>
    <row r="853" spans="1:7" x14ac:dyDescent="0.25">
      <c r="A853" s="4"/>
      <c r="B853" s="4"/>
      <c r="C853" s="4"/>
      <c r="D853" s="4"/>
      <c r="E853" s="4"/>
      <c r="F853" s="77"/>
      <c r="G853" s="77"/>
    </row>
    <row r="854" spans="1:7" x14ac:dyDescent="0.25">
      <c r="A854" s="4"/>
      <c r="B854" s="4"/>
      <c r="C854" s="4"/>
      <c r="D854" s="4"/>
      <c r="E854" s="4"/>
      <c r="F854" s="77"/>
      <c r="G854" s="77"/>
    </row>
  </sheetData>
  <mergeCells count="5">
    <mergeCell ref="A1:G1"/>
    <mergeCell ref="A2:G2"/>
    <mergeCell ref="A5:G5"/>
    <mergeCell ref="A6:G6"/>
    <mergeCell ref="A7:G7"/>
  </mergeCells>
  <pageMargins left="0.94488199999999978" right="0.55118100000000014" top="0.78740199999999982" bottom="0.78740199999999982" header="0.51181100000000002" footer="0.51181100000000002"/>
  <pageSetup paperSize="9" scale="60" firstPageNumber="0" fitToHeight="22"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прил.7</vt:lpstr>
      <vt:lpstr>прил.7!Область_печати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n_iv</dc:creator>
  <cp:lastModifiedBy>kuznetsova</cp:lastModifiedBy>
  <cp:revision>6</cp:revision>
  <dcterms:created xsi:type="dcterms:W3CDTF">2009-02-18T13:12:00Z</dcterms:created>
  <dcterms:modified xsi:type="dcterms:W3CDTF">2024-12-20T12:07:57Z</dcterms:modified>
  <cp:version>786432</cp:version>
</cp:coreProperties>
</file>