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D:\Рабочий стол\6 СОЗЫВ ЗАСЕДАНИЯ\6Совет 73-2\решения от 19.12.2024\решение от 19.12.2024 № 73-828 (бюджет 2025)\"/>
    </mc:Choice>
  </mc:AlternateContent>
  <xr:revisionPtr revIDLastSave="0" documentId="13_ncr:1_{6FFF080C-B12E-4E5D-A9BE-6B3C43149937}" xr6:coauthVersionLast="37" xr6:coauthVersionMax="37" xr10:uidLastSave="{00000000-0000-0000-0000-000000000000}"/>
  <bookViews>
    <workbookView xWindow="0" yWindow="0" windowWidth="19200" windowHeight="10785" xr2:uid="{00000000-000D-0000-FFFF-FFFF00000000}"/>
  </bookViews>
  <sheets>
    <sheet name="прил.5" sheetId="1" r:id="rId1"/>
  </sheets>
  <definedNames>
    <definedName name="_xlnm.Print_Area" localSheetId="0">прил.5!$A$1:$J$838</definedName>
  </definedNames>
  <calcPr calcId="179021"/>
</workbook>
</file>

<file path=xl/calcChain.xml><?xml version="1.0" encoding="utf-8"?>
<calcChain xmlns="http://schemas.openxmlformats.org/spreadsheetml/2006/main">
  <c r="I444" i="1" l="1"/>
  <c r="G444" i="1"/>
  <c r="G452" i="1"/>
  <c r="G451" i="1" s="1"/>
  <c r="I450" i="1"/>
  <c r="I449" i="1" s="1"/>
  <c r="G450" i="1"/>
  <c r="G449" i="1" s="1"/>
  <c r="J125" i="1"/>
  <c r="J124" i="1" s="1"/>
  <c r="J123" i="1" s="1"/>
  <c r="J122" i="1" s="1"/>
  <c r="J121" i="1" s="1"/>
  <c r="J120" i="1" s="1"/>
  <c r="I125" i="1"/>
  <c r="I124" i="1" s="1"/>
  <c r="G125" i="1"/>
  <c r="G124" i="1" s="1"/>
  <c r="I836" i="1"/>
  <c r="I835" i="1" s="1"/>
  <c r="G836" i="1"/>
  <c r="G835" i="1" s="1"/>
  <c r="I832" i="1"/>
  <c r="I831" i="1" s="1"/>
  <c r="G832" i="1"/>
  <c r="G831" i="1" s="1"/>
  <c r="I829" i="1"/>
  <c r="G829" i="1"/>
  <c r="I825" i="1"/>
  <c r="G825" i="1"/>
  <c r="I823" i="1"/>
  <c r="G823" i="1"/>
  <c r="J820" i="1"/>
  <c r="H820" i="1"/>
  <c r="J819" i="1"/>
  <c r="H819" i="1"/>
  <c r="I817" i="1"/>
  <c r="G817" i="1"/>
  <c r="I815" i="1"/>
  <c r="G815" i="1"/>
  <c r="G814" i="1" s="1"/>
  <c r="G813" i="1" s="1"/>
  <c r="G812" i="1" s="1"/>
  <c r="G811" i="1" s="1"/>
  <c r="I809" i="1"/>
  <c r="G809" i="1"/>
  <c r="I808" i="1"/>
  <c r="I807" i="1" s="1"/>
  <c r="I806" i="1" s="1"/>
  <c r="I805" i="1" s="1"/>
  <c r="G808" i="1"/>
  <c r="G807" i="1" s="1"/>
  <c r="G806" i="1" s="1"/>
  <c r="G805" i="1" s="1"/>
  <c r="I804" i="1"/>
  <c r="I803" i="1" s="1"/>
  <c r="G803" i="1"/>
  <c r="I801" i="1"/>
  <c r="G801" i="1"/>
  <c r="I799" i="1"/>
  <c r="G799" i="1"/>
  <c r="J795" i="1"/>
  <c r="J794" i="1" s="1"/>
  <c r="J786" i="1" s="1"/>
  <c r="H795" i="1"/>
  <c r="H794" i="1" s="1"/>
  <c r="H786" i="1" s="1"/>
  <c r="I792" i="1"/>
  <c r="I791" i="1" s="1"/>
  <c r="I790" i="1" s="1"/>
  <c r="I789" i="1" s="1"/>
  <c r="I788" i="1" s="1"/>
  <c r="I787" i="1" s="1"/>
  <c r="G792" i="1"/>
  <c r="G791" i="1"/>
  <c r="G790" i="1" s="1"/>
  <c r="G789" i="1" s="1"/>
  <c r="G788" i="1" s="1"/>
  <c r="G787" i="1" s="1"/>
  <c r="J787" i="1"/>
  <c r="H787" i="1"/>
  <c r="I784" i="1"/>
  <c r="I779" i="1" s="1"/>
  <c r="G784" i="1"/>
  <c r="I782" i="1"/>
  <c r="G782" i="1"/>
  <c r="I780" i="1"/>
  <c r="G780" i="1"/>
  <c r="G779" i="1"/>
  <c r="I777" i="1"/>
  <c r="G777" i="1"/>
  <c r="G765" i="1" s="1"/>
  <c r="G764" i="1" s="1"/>
  <c r="G763" i="1" s="1"/>
  <c r="G762" i="1" s="1"/>
  <c r="G761" i="1" s="1"/>
  <c r="I775" i="1"/>
  <c r="G775" i="1"/>
  <c r="I771" i="1"/>
  <c r="I765" i="1" s="1"/>
  <c r="G771" i="1"/>
  <c r="I769" i="1"/>
  <c r="G769" i="1"/>
  <c r="I766" i="1"/>
  <c r="G766" i="1"/>
  <c r="J763" i="1"/>
  <c r="H763" i="1"/>
  <c r="J762" i="1"/>
  <c r="H762" i="1"/>
  <c r="H761" i="1" s="1"/>
  <c r="J761" i="1"/>
  <c r="I759" i="1"/>
  <c r="G759" i="1"/>
  <c r="I757" i="1"/>
  <c r="G757" i="1"/>
  <c r="I755" i="1"/>
  <c r="G755" i="1"/>
  <c r="I753" i="1"/>
  <c r="G753" i="1"/>
  <c r="I751" i="1"/>
  <c r="I750" i="1" s="1"/>
  <c r="I749" i="1" s="1"/>
  <c r="I748" i="1" s="1"/>
  <c r="I747" i="1" s="1"/>
  <c r="I746" i="1" s="1"/>
  <c r="G751" i="1"/>
  <c r="G750" i="1" s="1"/>
  <c r="G749" i="1" s="1"/>
  <c r="G748" i="1" s="1"/>
  <c r="G747" i="1" s="1"/>
  <c r="G746" i="1" s="1"/>
  <c r="J747" i="1"/>
  <c r="J746" i="1" s="1"/>
  <c r="H747" i="1"/>
  <c r="H746" i="1" s="1"/>
  <c r="I744" i="1"/>
  <c r="G744" i="1"/>
  <c r="I742" i="1"/>
  <c r="G742" i="1"/>
  <c r="I739" i="1"/>
  <c r="I738" i="1" s="1"/>
  <c r="G739" i="1"/>
  <c r="G738" i="1" s="1"/>
  <c r="I736" i="1"/>
  <c r="G736" i="1"/>
  <c r="I734" i="1"/>
  <c r="G734" i="1"/>
  <c r="I732" i="1"/>
  <c r="G732" i="1"/>
  <c r="I727" i="1"/>
  <c r="G727" i="1"/>
  <c r="I725" i="1"/>
  <c r="G725" i="1"/>
  <c r="G724" i="1" s="1"/>
  <c r="G723" i="1" s="1"/>
  <c r="I724" i="1"/>
  <c r="I723" i="1" s="1"/>
  <c r="I721" i="1"/>
  <c r="G721" i="1"/>
  <c r="I719" i="1"/>
  <c r="I710" i="1" s="1"/>
  <c r="I709" i="1" s="1"/>
  <c r="I708" i="1" s="1"/>
  <c r="G719" i="1"/>
  <c r="G710" i="1" s="1"/>
  <c r="G709" i="1" s="1"/>
  <c r="G708" i="1" s="1"/>
  <c r="I717" i="1"/>
  <c r="G717" i="1"/>
  <c r="I715" i="1"/>
  <c r="G715" i="1"/>
  <c r="I713" i="1"/>
  <c r="G713" i="1"/>
  <c r="I711" i="1"/>
  <c r="G711" i="1"/>
  <c r="J708" i="1"/>
  <c r="J707" i="1" s="1"/>
  <c r="H708" i="1"/>
  <c r="H707" i="1" s="1"/>
  <c r="I704" i="1"/>
  <c r="G704" i="1"/>
  <c r="I701" i="1"/>
  <c r="G701" i="1"/>
  <c r="I699" i="1"/>
  <c r="G699" i="1"/>
  <c r="J697" i="1"/>
  <c r="J696" i="1" s="1"/>
  <c r="H697" i="1"/>
  <c r="H696" i="1"/>
  <c r="I694" i="1"/>
  <c r="G694" i="1"/>
  <c r="I692" i="1"/>
  <c r="G692" i="1"/>
  <c r="I690" i="1"/>
  <c r="G690" i="1"/>
  <c r="I688" i="1"/>
  <c r="G688" i="1"/>
  <c r="I686" i="1"/>
  <c r="G686" i="1"/>
  <c r="J685" i="1"/>
  <c r="J684" i="1" s="1"/>
  <c r="J683" i="1" s="1"/>
  <c r="H685" i="1"/>
  <c r="H684" i="1" s="1"/>
  <c r="H683" i="1" s="1"/>
  <c r="H668" i="1" s="1"/>
  <c r="H638" i="1" s="1"/>
  <c r="G685" i="1"/>
  <c r="G684" i="1" s="1"/>
  <c r="G683" i="1" s="1"/>
  <c r="I680" i="1"/>
  <c r="I679" i="1" s="1"/>
  <c r="I678" i="1" s="1"/>
  <c r="I677" i="1" s="1"/>
  <c r="G680" i="1"/>
  <c r="G679" i="1" s="1"/>
  <c r="G678" i="1" s="1"/>
  <c r="G677" i="1" s="1"/>
  <c r="I675" i="1"/>
  <c r="G675" i="1"/>
  <c r="I672" i="1"/>
  <c r="I671" i="1" s="1"/>
  <c r="I670" i="1" s="1"/>
  <c r="I669" i="1" s="1"/>
  <c r="G672" i="1"/>
  <c r="G671" i="1" s="1"/>
  <c r="G670" i="1" s="1"/>
  <c r="G669" i="1" s="1"/>
  <c r="J670" i="1"/>
  <c r="H670" i="1"/>
  <c r="J669" i="1"/>
  <c r="H669" i="1"/>
  <c r="I665" i="1"/>
  <c r="G665" i="1"/>
  <c r="I663" i="1"/>
  <c r="G663" i="1"/>
  <c r="I658" i="1"/>
  <c r="G658" i="1"/>
  <c r="I656" i="1"/>
  <c r="G656" i="1"/>
  <c r="I653" i="1"/>
  <c r="G653" i="1"/>
  <c r="I651" i="1"/>
  <c r="G651" i="1"/>
  <c r="I649" i="1"/>
  <c r="G649" i="1"/>
  <c r="J645" i="1"/>
  <c r="H645" i="1"/>
  <c r="I643" i="1"/>
  <c r="I642" i="1" s="1"/>
  <c r="I641" i="1" s="1"/>
  <c r="I640" i="1" s="1"/>
  <c r="I639" i="1" s="1"/>
  <c r="G643" i="1"/>
  <c r="G642" i="1" s="1"/>
  <c r="G641" i="1" s="1"/>
  <c r="G640" i="1" s="1"/>
  <c r="G639" i="1" s="1"/>
  <c r="I635" i="1"/>
  <c r="I634" i="1" s="1"/>
  <c r="G635" i="1"/>
  <c r="G634" i="1" s="1"/>
  <c r="I632" i="1"/>
  <c r="G632" i="1"/>
  <c r="I630" i="1"/>
  <c r="I629" i="1" s="1"/>
  <c r="G630" i="1"/>
  <c r="G629" i="1" s="1"/>
  <c r="J627" i="1"/>
  <c r="H627" i="1"/>
  <c r="J626" i="1"/>
  <c r="H626" i="1"/>
  <c r="I624" i="1"/>
  <c r="I623" i="1" s="1"/>
  <c r="G624" i="1"/>
  <c r="G623" i="1" s="1"/>
  <c r="I620" i="1"/>
  <c r="I619" i="1" s="1"/>
  <c r="G620" i="1"/>
  <c r="G619" i="1" s="1"/>
  <c r="I616" i="1"/>
  <c r="I615" i="1" s="1"/>
  <c r="G616" i="1"/>
  <c r="G615" i="1" s="1"/>
  <c r="I613" i="1"/>
  <c r="G613" i="1"/>
  <c r="I612" i="1"/>
  <c r="G612" i="1"/>
  <c r="I610" i="1"/>
  <c r="G610" i="1"/>
  <c r="I608" i="1"/>
  <c r="I601" i="1" s="1"/>
  <c r="G608" i="1"/>
  <c r="G601" i="1" s="1"/>
  <c r="I606" i="1"/>
  <c r="G606" i="1"/>
  <c r="I604" i="1"/>
  <c r="G604" i="1"/>
  <c r="I602" i="1"/>
  <c r="G602" i="1"/>
  <c r="I599" i="1"/>
  <c r="G599" i="1"/>
  <c r="I597" i="1"/>
  <c r="G597" i="1"/>
  <c r="G592" i="1" s="1"/>
  <c r="G591" i="1" s="1"/>
  <c r="I595" i="1"/>
  <c r="G595" i="1"/>
  <c r="I593" i="1"/>
  <c r="G593" i="1"/>
  <c r="J592" i="1"/>
  <c r="J591" i="1" s="1"/>
  <c r="H592" i="1"/>
  <c r="H591" i="1"/>
  <c r="I589" i="1"/>
  <c r="G589" i="1"/>
  <c r="I587" i="1"/>
  <c r="I586" i="1" s="1"/>
  <c r="G587" i="1"/>
  <c r="G586" i="1" s="1"/>
  <c r="I584" i="1"/>
  <c r="G584" i="1"/>
  <c r="I582" i="1"/>
  <c r="I581" i="1" s="1"/>
  <c r="G582" i="1"/>
  <c r="G581" i="1" s="1"/>
  <c r="I579" i="1"/>
  <c r="G579" i="1"/>
  <c r="I577" i="1"/>
  <c r="G577" i="1"/>
  <c r="J575" i="1"/>
  <c r="J572" i="1" s="1"/>
  <c r="J571" i="1" s="1"/>
  <c r="I575" i="1"/>
  <c r="H575" i="1"/>
  <c r="H572" i="1" s="1"/>
  <c r="H571" i="1" s="1"/>
  <c r="H570" i="1" s="1"/>
  <c r="H569" i="1" s="1"/>
  <c r="H568" i="1" s="1"/>
  <c r="G575" i="1"/>
  <c r="I573" i="1"/>
  <c r="G573" i="1"/>
  <c r="G572" i="1" s="1"/>
  <c r="I566" i="1"/>
  <c r="G566" i="1"/>
  <c r="I564" i="1"/>
  <c r="G564" i="1"/>
  <c r="I563" i="1"/>
  <c r="I561" i="1"/>
  <c r="G561" i="1"/>
  <c r="G560" i="1" s="1"/>
  <c r="I560" i="1"/>
  <c r="I558" i="1"/>
  <c r="G558" i="1"/>
  <c r="G555" i="1" s="1"/>
  <c r="I556" i="1"/>
  <c r="G556" i="1"/>
  <c r="I553" i="1"/>
  <c r="I552" i="1" s="1"/>
  <c r="G553" i="1"/>
  <c r="G552" i="1" s="1"/>
  <c r="I550" i="1"/>
  <c r="I549" i="1" s="1"/>
  <c r="G550" i="1"/>
  <c r="G549" i="1" s="1"/>
  <c r="I547" i="1"/>
  <c r="I546" i="1" s="1"/>
  <c r="G547" i="1"/>
  <c r="G546" i="1"/>
  <c r="I541" i="1"/>
  <c r="I540" i="1" s="1"/>
  <c r="G541" i="1"/>
  <c r="G540" i="1" s="1"/>
  <c r="I538" i="1"/>
  <c r="I537" i="1" s="1"/>
  <c r="G538" i="1"/>
  <c r="G537" i="1" s="1"/>
  <c r="I532" i="1"/>
  <c r="G532" i="1"/>
  <c r="I530" i="1"/>
  <c r="G530" i="1"/>
  <c r="G529" i="1" s="1"/>
  <c r="I529" i="1"/>
  <c r="I527" i="1"/>
  <c r="G527" i="1"/>
  <c r="I525" i="1"/>
  <c r="G525" i="1"/>
  <c r="I523" i="1"/>
  <c r="I522" i="1" s="1"/>
  <c r="I521" i="1" s="1"/>
  <c r="G523" i="1"/>
  <c r="I519" i="1"/>
  <c r="G519" i="1"/>
  <c r="I517" i="1"/>
  <c r="G517" i="1"/>
  <c r="I515" i="1"/>
  <c r="G515" i="1"/>
  <c r="I513" i="1"/>
  <c r="G513" i="1"/>
  <c r="I510" i="1"/>
  <c r="G510" i="1"/>
  <c r="J506" i="1"/>
  <c r="H506" i="1"/>
  <c r="I504" i="1"/>
  <c r="G504" i="1"/>
  <c r="I502" i="1"/>
  <c r="G502" i="1"/>
  <c r="I500" i="1"/>
  <c r="G500" i="1"/>
  <c r="I498" i="1"/>
  <c r="I493" i="1" s="1"/>
  <c r="I492" i="1" s="1"/>
  <c r="G498" i="1"/>
  <c r="I496" i="1"/>
  <c r="G496" i="1"/>
  <c r="I494" i="1"/>
  <c r="G494" i="1"/>
  <c r="G493" i="1" s="1"/>
  <c r="G492" i="1" s="1"/>
  <c r="I490" i="1"/>
  <c r="I489" i="1" s="1"/>
  <c r="I488" i="1" s="1"/>
  <c r="G490" i="1"/>
  <c r="J489" i="1"/>
  <c r="J488" i="1" s="1"/>
  <c r="J487" i="1" s="1"/>
  <c r="J457" i="1" s="1"/>
  <c r="H489" i="1"/>
  <c r="H488" i="1" s="1"/>
  <c r="H487" i="1" s="1"/>
  <c r="H457" i="1" s="1"/>
  <c r="G489" i="1"/>
  <c r="G488" i="1" s="1"/>
  <c r="I485" i="1"/>
  <c r="G485" i="1"/>
  <c r="G484" i="1" s="1"/>
  <c r="I484" i="1"/>
  <c r="I482" i="1"/>
  <c r="I481" i="1" s="1"/>
  <c r="G482" i="1"/>
  <c r="G481" i="1"/>
  <c r="I479" i="1"/>
  <c r="G479" i="1"/>
  <c r="I477" i="1"/>
  <c r="I474" i="1" s="1"/>
  <c r="G477" i="1"/>
  <c r="I475" i="1"/>
  <c r="G475" i="1"/>
  <c r="G474" i="1" s="1"/>
  <c r="I472" i="1"/>
  <c r="G472" i="1"/>
  <c r="I470" i="1"/>
  <c r="G470" i="1"/>
  <c r="I468" i="1"/>
  <c r="G468" i="1"/>
  <c r="I466" i="1"/>
  <c r="I463" i="1" s="1"/>
  <c r="G466" i="1"/>
  <c r="I464" i="1"/>
  <c r="G464" i="1"/>
  <c r="G463" i="1" s="1"/>
  <c r="I461" i="1"/>
  <c r="I460" i="1" s="1"/>
  <c r="G461" i="1"/>
  <c r="G460" i="1" s="1"/>
  <c r="I455" i="1"/>
  <c r="G455" i="1"/>
  <c r="J453" i="1"/>
  <c r="J436" i="1" s="1"/>
  <c r="I453" i="1"/>
  <c r="H453" i="1"/>
  <c r="H436" i="1" s="1"/>
  <c r="G453" i="1"/>
  <c r="I451" i="1"/>
  <c r="I447" i="1"/>
  <c r="G447" i="1"/>
  <c r="I445" i="1"/>
  <c r="G445" i="1"/>
  <c r="I443" i="1"/>
  <c r="G443" i="1"/>
  <c r="I441" i="1"/>
  <c r="G441" i="1"/>
  <c r="I439" i="1"/>
  <c r="G439" i="1"/>
  <c r="I437" i="1"/>
  <c r="G437" i="1"/>
  <c r="I434" i="1"/>
  <c r="G434" i="1"/>
  <c r="I432" i="1"/>
  <c r="G432" i="1"/>
  <c r="I430" i="1"/>
  <c r="G430" i="1"/>
  <c r="I428" i="1"/>
  <c r="I427" i="1" s="1"/>
  <c r="G428" i="1"/>
  <c r="G427" i="1" s="1"/>
  <c r="J425" i="1"/>
  <c r="J424" i="1" s="1"/>
  <c r="I425" i="1"/>
  <c r="H425" i="1"/>
  <c r="G425" i="1"/>
  <c r="G424" i="1" s="1"/>
  <c r="I424" i="1"/>
  <c r="H424" i="1"/>
  <c r="I422" i="1"/>
  <c r="G422" i="1"/>
  <c r="I420" i="1"/>
  <c r="G420" i="1"/>
  <c r="I418" i="1"/>
  <c r="G418" i="1"/>
  <c r="I416" i="1"/>
  <c r="G416" i="1"/>
  <c r="I414" i="1"/>
  <c r="G414" i="1"/>
  <c r="J413" i="1"/>
  <c r="H413" i="1"/>
  <c r="I411" i="1"/>
  <c r="G411" i="1"/>
  <c r="I409" i="1"/>
  <c r="G409" i="1"/>
  <c r="I407" i="1"/>
  <c r="G407" i="1"/>
  <c r="I405" i="1"/>
  <c r="G405" i="1"/>
  <c r="I403" i="1"/>
  <c r="G403" i="1"/>
  <c r="G402" i="1" s="1"/>
  <c r="J402" i="1"/>
  <c r="H402" i="1"/>
  <c r="J400" i="1"/>
  <c r="J399" i="1" s="1"/>
  <c r="I400" i="1"/>
  <c r="I399" i="1" s="1"/>
  <c r="H400" i="1"/>
  <c r="H399" i="1" s="1"/>
  <c r="G400" i="1"/>
  <c r="G399" i="1" s="1"/>
  <c r="I397" i="1"/>
  <c r="G397" i="1"/>
  <c r="I395" i="1"/>
  <c r="G395" i="1"/>
  <c r="J393" i="1"/>
  <c r="I393" i="1"/>
  <c r="H393" i="1"/>
  <c r="H388" i="1" s="1"/>
  <c r="H387" i="1" s="1"/>
  <c r="H386" i="1" s="1"/>
  <c r="H385" i="1" s="1"/>
  <c r="H384" i="1" s="1"/>
  <c r="G393" i="1"/>
  <c r="J391" i="1"/>
  <c r="I391" i="1"/>
  <c r="H391" i="1"/>
  <c r="G391" i="1"/>
  <c r="J389" i="1"/>
  <c r="I389" i="1"/>
  <c r="H389" i="1"/>
  <c r="G389" i="1"/>
  <c r="J388" i="1"/>
  <c r="J387" i="1"/>
  <c r="I382" i="1"/>
  <c r="I381" i="1" s="1"/>
  <c r="I380" i="1" s="1"/>
  <c r="I379" i="1" s="1"/>
  <c r="G382" i="1"/>
  <c r="G381" i="1" s="1"/>
  <c r="G380" i="1" s="1"/>
  <c r="G379" i="1" s="1"/>
  <c r="I377" i="1"/>
  <c r="G377" i="1"/>
  <c r="I375" i="1"/>
  <c r="G375" i="1"/>
  <c r="I373" i="1"/>
  <c r="G373" i="1"/>
  <c r="I371" i="1"/>
  <c r="G371" i="1"/>
  <c r="I370" i="1"/>
  <c r="G370" i="1"/>
  <c r="I368" i="1"/>
  <c r="I367" i="1" s="1"/>
  <c r="G368" i="1"/>
  <c r="G367" i="1"/>
  <c r="I365" i="1"/>
  <c r="G365" i="1"/>
  <c r="I363" i="1"/>
  <c r="G363" i="1"/>
  <c r="I361" i="1"/>
  <c r="G361" i="1"/>
  <c r="I359" i="1"/>
  <c r="I358" i="1" s="1"/>
  <c r="G359" i="1"/>
  <c r="G358" i="1" s="1"/>
  <c r="I356" i="1"/>
  <c r="G356" i="1"/>
  <c r="I354" i="1"/>
  <c r="G354" i="1"/>
  <c r="I352" i="1"/>
  <c r="I351" i="1" s="1"/>
  <c r="G352" i="1"/>
  <c r="J348" i="1"/>
  <c r="H348" i="1"/>
  <c r="I345" i="1"/>
  <c r="G345" i="1"/>
  <c r="I342" i="1"/>
  <c r="I341" i="1" s="1"/>
  <c r="I340" i="1" s="1"/>
  <c r="I339" i="1" s="1"/>
  <c r="I338" i="1" s="1"/>
  <c r="I337" i="1" s="1"/>
  <c r="G342" i="1"/>
  <c r="G341" i="1" s="1"/>
  <c r="G340" i="1" s="1"/>
  <c r="G339" i="1" s="1"/>
  <c r="G338" i="1" s="1"/>
  <c r="G337" i="1" s="1"/>
  <c r="J338" i="1"/>
  <c r="H338" i="1"/>
  <c r="I334" i="1"/>
  <c r="I333" i="1" s="1"/>
  <c r="I332" i="1" s="1"/>
  <c r="I331" i="1" s="1"/>
  <c r="I330" i="1" s="1"/>
  <c r="G334" i="1"/>
  <c r="G333" i="1" s="1"/>
  <c r="G332" i="1" s="1"/>
  <c r="G331" i="1" s="1"/>
  <c r="G330" i="1" s="1"/>
  <c r="I328" i="1"/>
  <c r="I327" i="1" s="1"/>
  <c r="I326" i="1" s="1"/>
  <c r="I325" i="1" s="1"/>
  <c r="I324" i="1" s="1"/>
  <c r="G328" i="1"/>
  <c r="G327" i="1" s="1"/>
  <c r="G326" i="1" s="1"/>
  <c r="G325" i="1" s="1"/>
  <c r="G324" i="1" s="1"/>
  <c r="I322" i="1"/>
  <c r="G322" i="1"/>
  <c r="I320" i="1"/>
  <c r="G320" i="1"/>
  <c r="I318" i="1"/>
  <c r="I317" i="1" s="1"/>
  <c r="I316" i="1" s="1"/>
  <c r="G318" i="1"/>
  <c r="G317" i="1" s="1"/>
  <c r="G316" i="1" s="1"/>
  <c r="I314" i="1"/>
  <c r="I313" i="1" s="1"/>
  <c r="I312" i="1" s="1"/>
  <c r="G314" i="1"/>
  <c r="G313" i="1" s="1"/>
  <c r="G312" i="1" s="1"/>
  <c r="I308" i="1"/>
  <c r="I307" i="1" s="1"/>
  <c r="I306" i="1" s="1"/>
  <c r="G308" i="1"/>
  <c r="G307" i="1" s="1"/>
  <c r="G306" i="1" s="1"/>
  <c r="I304" i="1"/>
  <c r="G304" i="1"/>
  <c r="I302" i="1"/>
  <c r="G302" i="1"/>
  <c r="I299" i="1"/>
  <c r="G299" i="1"/>
  <c r="I298" i="1"/>
  <c r="I297" i="1" s="1"/>
  <c r="G298" i="1"/>
  <c r="G297" i="1" s="1"/>
  <c r="I295" i="1"/>
  <c r="G295" i="1"/>
  <c r="I293" i="1"/>
  <c r="G293" i="1"/>
  <c r="G292" i="1" s="1"/>
  <c r="G291" i="1" s="1"/>
  <c r="I292" i="1"/>
  <c r="I291" i="1" s="1"/>
  <c r="J288" i="1"/>
  <c r="H288" i="1"/>
  <c r="I286" i="1"/>
  <c r="I285" i="1" s="1"/>
  <c r="G286" i="1"/>
  <c r="G285" i="1" s="1"/>
  <c r="I283" i="1"/>
  <c r="I282" i="1" s="1"/>
  <c r="G283" i="1"/>
  <c r="G282" i="1" s="1"/>
  <c r="I280" i="1"/>
  <c r="I279" i="1" s="1"/>
  <c r="G280" i="1"/>
  <c r="G279" i="1" s="1"/>
  <c r="I274" i="1"/>
  <c r="I273" i="1" s="1"/>
  <c r="I272" i="1" s="1"/>
  <c r="I271" i="1" s="1"/>
  <c r="G274" i="1"/>
  <c r="G273" i="1" s="1"/>
  <c r="G272" i="1" s="1"/>
  <c r="G271" i="1" s="1"/>
  <c r="I269" i="1"/>
  <c r="I268" i="1" s="1"/>
  <c r="G269" i="1"/>
  <c r="G268" i="1" s="1"/>
  <c r="I266" i="1"/>
  <c r="I265" i="1" s="1"/>
  <c r="G266" i="1"/>
  <c r="G265" i="1" s="1"/>
  <c r="I262" i="1"/>
  <c r="G262" i="1"/>
  <c r="I261" i="1"/>
  <c r="G261" i="1"/>
  <c r="I259" i="1"/>
  <c r="G259" i="1"/>
  <c r="I257" i="1"/>
  <c r="G257" i="1"/>
  <c r="I254" i="1"/>
  <c r="I253" i="1" s="1"/>
  <c r="G254" i="1"/>
  <c r="J253" i="1"/>
  <c r="J249" i="1" s="1"/>
  <c r="J248" i="1" s="1"/>
  <c r="J247" i="1" s="1"/>
  <c r="H253" i="1"/>
  <c r="G253" i="1"/>
  <c r="I251" i="1"/>
  <c r="I250" i="1" s="1"/>
  <c r="G251" i="1"/>
  <c r="G250" i="1" s="1"/>
  <c r="H249" i="1"/>
  <c r="H248" i="1" s="1"/>
  <c r="H247" i="1" s="1"/>
  <c r="I245" i="1"/>
  <c r="I244" i="1" s="1"/>
  <c r="I243" i="1" s="1"/>
  <c r="I242" i="1" s="1"/>
  <c r="G245" i="1"/>
  <c r="G244" i="1" s="1"/>
  <c r="G243" i="1" s="1"/>
  <c r="G242" i="1" s="1"/>
  <c r="I240" i="1"/>
  <c r="I239" i="1" s="1"/>
  <c r="G240" i="1"/>
  <c r="G239" i="1" s="1"/>
  <c r="I237" i="1"/>
  <c r="G237" i="1"/>
  <c r="I235" i="1"/>
  <c r="G235" i="1"/>
  <c r="I233" i="1"/>
  <c r="I232" i="1" s="1"/>
  <c r="G233" i="1"/>
  <c r="G232" i="1"/>
  <c r="G231" i="1" s="1"/>
  <c r="G230" i="1" s="1"/>
  <c r="G229" i="1" s="1"/>
  <c r="J229" i="1"/>
  <c r="H229" i="1"/>
  <c r="I227" i="1"/>
  <c r="G227" i="1"/>
  <c r="I225" i="1"/>
  <c r="G225" i="1"/>
  <c r="I223" i="1"/>
  <c r="G223" i="1"/>
  <c r="I221" i="1"/>
  <c r="G221" i="1"/>
  <c r="I219" i="1"/>
  <c r="I218" i="1" s="1"/>
  <c r="I217" i="1" s="1"/>
  <c r="I216" i="1" s="1"/>
  <c r="I215" i="1" s="1"/>
  <c r="G219" i="1"/>
  <c r="G218" i="1" s="1"/>
  <c r="G217" i="1" s="1"/>
  <c r="G216" i="1" s="1"/>
  <c r="G215" i="1" s="1"/>
  <c r="I212" i="1"/>
  <c r="I211" i="1" s="1"/>
  <c r="G212" i="1"/>
  <c r="G211" i="1" s="1"/>
  <c r="I209" i="1"/>
  <c r="I208" i="1" s="1"/>
  <c r="G209" i="1"/>
  <c r="G208" i="1" s="1"/>
  <c r="I206" i="1"/>
  <c r="I205" i="1" s="1"/>
  <c r="G206" i="1"/>
  <c r="G205" i="1" s="1"/>
  <c r="I203" i="1"/>
  <c r="G203" i="1"/>
  <c r="I201" i="1"/>
  <c r="G201" i="1"/>
  <c r="I199" i="1"/>
  <c r="G199" i="1"/>
  <c r="J195" i="1"/>
  <c r="H195" i="1"/>
  <c r="I193" i="1"/>
  <c r="I192" i="1" s="1"/>
  <c r="I191" i="1" s="1"/>
  <c r="I190" i="1" s="1"/>
  <c r="I189" i="1" s="1"/>
  <c r="G193" i="1"/>
  <c r="G192" i="1" s="1"/>
  <c r="G191" i="1" s="1"/>
  <c r="G190" i="1" s="1"/>
  <c r="G189" i="1" s="1"/>
  <c r="J189" i="1"/>
  <c r="H189" i="1"/>
  <c r="I187" i="1"/>
  <c r="G187" i="1"/>
  <c r="I185" i="1"/>
  <c r="I180" i="1" s="1"/>
  <c r="I179" i="1" s="1"/>
  <c r="I178" i="1" s="1"/>
  <c r="I177" i="1" s="1"/>
  <c r="G185" i="1"/>
  <c r="I183" i="1"/>
  <c r="G183" i="1"/>
  <c r="I181" i="1"/>
  <c r="G181" i="1"/>
  <c r="G180" i="1" s="1"/>
  <c r="G179" i="1" s="1"/>
  <c r="G178" i="1" s="1"/>
  <c r="G177" i="1" s="1"/>
  <c r="J177" i="1"/>
  <c r="H177" i="1"/>
  <c r="I174" i="1"/>
  <c r="G174" i="1"/>
  <c r="I173" i="1"/>
  <c r="I172" i="1" s="1"/>
  <c r="I171" i="1" s="1"/>
  <c r="I170" i="1" s="1"/>
  <c r="G173" i="1"/>
  <c r="G172" i="1" s="1"/>
  <c r="G171" i="1" s="1"/>
  <c r="G170" i="1" s="1"/>
  <c r="I167" i="1"/>
  <c r="I166" i="1" s="1"/>
  <c r="I165" i="1" s="1"/>
  <c r="I164" i="1" s="1"/>
  <c r="G167" i="1"/>
  <c r="G166" i="1" s="1"/>
  <c r="G165" i="1" s="1"/>
  <c r="G164" i="1" s="1"/>
  <c r="I162" i="1"/>
  <c r="I161" i="1" s="1"/>
  <c r="I160" i="1" s="1"/>
  <c r="I159" i="1" s="1"/>
  <c r="G162" i="1"/>
  <c r="G161" i="1" s="1"/>
  <c r="G160" i="1" s="1"/>
  <c r="G159" i="1" s="1"/>
  <c r="I157" i="1"/>
  <c r="I156" i="1" s="1"/>
  <c r="I155" i="1" s="1"/>
  <c r="I154" i="1" s="1"/>
  <c r="G157" i="1"/>
  <c r="G156" i="1" s="1"/>
  <c r="G155" i="1" s="1"/>
  <c r="G154" i="1" s="1"/>
  <c r="I152" i="1"/>
  <c r="I151" i="1" s="1"/>
  <c r="G152" i="1"/>
  <c r="G151" i="1" s="1"/>
  <c r="I149" i="1"/>
  <c r="I148" i="1" s="1"/>
  <c r="G149" i="1"/>
  <c r="G148" i="1" s="1"/>
  <c r="I146" i="1"/>
  <c r="I145" i="1" s="1"/>
  <c r="G146" i="1"/>
  <c r="G145" i="1" s="1"/>
  <c r="I143" i="1"/>
  <c r="I142" i="1" s="1"/>
  <c r="G143" i="1"/>
  <c r="G142" i="1" s="1"/>
  <c r="I140" i="1"/>
  <c r="G140" i="1"/>
  <c r="I138" i="1"/>
  <c r="G138" i="1"/>
  <c r="I136" i="1"/>
  <c r="G136" i="1"/>
  <c r="I133" i="1"/>
  <c r="G133" i="1"/>
  <c r="I132" i="1"/>
  <c r="I131" i="1" s="1"/>
  <c r="G132" i="1"/>
  <c r="G131" i="1" s="1"/>
  <c r="J129" i="1"/>
  <c r="H129" i="1"/>
  <c r="I127" i="1"/>
  <c r="G127" i="1"/>
  <c r="I116" i="1"/>
  <c r="I115" i="1" s="1"/>
  <c r="I114" i="1" s="1"/>
  <c r="G116" i="1"/>
  <c r="G115" i="1" s="1"/>
  <c r="G114" i="1" s="1"/>
  <c r="I112" i="1"/>
  <c r="G112" i="1"/>
  <c r="I110" i="1"/>
  <c r="G110" i="1"/>
  <c r="I108" i="1"/>
  <c r="G108" i="1"/>
  <c r="G95" i="1" s="1"/>
  <c r="I104" i="1"/>
  <c r="G104" i="1"/>
  <c r="I102" i="1"/>
  <c r="G102" i="1"/>
  <c r="I100" i="1"/>
  <c r="G100" i="1"/>
  <c r="I98" i="1"/>
  <c r="G98" i="1"/>
  <c r="I96" i="1"/>
  <c r="G96" i="1"/>
  <c r="J93" i="1"/>
  <c r="J92" i="1" s="1"/>
  <c r="J82" i="1" s="1"/>
  <c r="J63" i="1" s="1"/>
  <c r="J62" i="1" s="1"/>
  <c r="I93" i="1"/>
  <c r="H93" i="1"/>
  <c r="G93" i="1"/>
  <c r="I92" i="1"/>
  <c r="H92" i="1"/>
  <c r="G92" i="1"/>
  <c r="I90" i="1"/>
  <c r="G90" i="1"/>
  <c r="I88" i="1"/>
  <c r="G88" i="1"/>
  <c r="I86" i="1"/>
  <c r="G86" i="1"/>
  <c r="I84" i="1"/>
  <c r="I83" i="1" s="1"/>
  <c r="G84" i="1"/>
  <c r="H82" i="1"/>
  <c r="H63" i="1" s="1"/>
  <c r="H62" i="1" s="1"/>
  <c r="I79" i="1"/>
  <c r="G79" i="1"/>
  <c r="G78" i="1" s="1"/>
  <c r="G77" i="1" s="1"/>
  <c r="I78" i="1"/>
  <c r="I77" i="1" s="1"/>
  <c r="I75" i="1"/>
  <c r="I74" i="1" s="1"/>
  <c r="G75" i="1"/>
  <c r="G74" i="1" s="1"/>
  <c r="I72" i="1"/>
  <c r="I71" i="1" s="1"/>
  <c r="G72" i="1"/>
  <c r="G71" i="1"/>
  <c r="I69" i="1"/>
  <c r="I68" i="1" s="1"/>
  <c r="G69" i="1"/>
  <c r="G68" i="1" s="1"/>
  <c r="I66" i="1"/>
  <c r="I65" i="1" s="1"/>
  <c r="G66" i="1"/>
  <c r="G65" i="1" s="1"/>
  <c r="G64" i="1" s="1"/>
  <c r="I60" i="1"/>
  <c r="G60" i="1"/>
  <c r="G59" i="1" s="1"/>
  <c r="G58" i="1" s="1"/>
  <c r="G57" i="1" s="1"/>
  <c r="I59" i="1"/>
  <c r="I58" i="1" s="1"/>
  <c r="I57" i="1" s="1"/>
  <c r="J57" i="1"/>
  <c r="H57" i="1"/>
  <c r="I55" i="1"/>
  <c r="I54" i="1" s="1"/>
  <c r="I53" i="1" s="1"/>
  <c r="I52" i="1" s="1"/>
  <c r="G55" i="1"/>
  <c r="G54" i="1" s="1"/>
  <c r="G53" i="1" s="1"/>
  <c r="G52" i="1" s="1"/>
  <c r="J50" i="1"/>
  <c r="I50" i="1"/>
  <c r="H50" i="1"/>
  <c r="G50" i="1"/>
  <c r="J49" i="1"/>
  <c r="J48" i="1" s="1"/>
  <c r="J47" i="1" s="1"/>
  <c r="J46" i="1" s="1"/>
  <c r="J9" i="1" s="1"/>
  <c r="I49" i="1"/>
  <c r="I48" i="1" s="1"/>
  <c r="I47" i="1" s="1"/>
  <c r="I46" i="1" s="1"/>
  <c r="H49" i="1"/>
  <c r="H48" i="1" s="1"/>
  <c r="H47" i="1" s="1"/>
  <c r="H46" i="1" s="1"/>
  <c r="H9" i="1" s="1"/>
  <c r="G49" i="1"/>
  <c r="G48" i="1" s="1"/>
  <c r="G47" i="1" s="1"/>
  <c r="G46" i="1" s="1"/>
  <c r="I44" i="1"/>
  <c r="I43" i="1" s="1"/>
  <c r="I42" i="1" s="1"/>
  <c r="G44" i="1"/>
  <c r="G43" i="1" s="1"/>
  <c r="G42" i="1" s="1"/>
  <c r="I40" i="1"/>
  <c r="G40" i="1"/>
  <c r="I38" i="1"/>
  <c r="G38" i="1"/>
  <c r="I35" i="1"/>
  <c r="G35" i="1"/>
  <c r="I33" i="1"/>
  <c r="G33" i="1"/>
  <c r="I31" i="1"/>
  <c r="I22" i="1" s="1"/>
  <c r="I21" i="1" s="1"/>
  <c r="I20" i="1" s="1"/>
  <c r="I19" i="1" s="1"/>
  <c r="G31" i="1"/>
  <c r="I27" i="1"/>
  <c r="G27" i="1"/>
  <c r="G22" i="1" s="1"/>
  <c r="G21" i="1" s="1"/>
  <c r="G20" i="1" s="1"/>
  <c r="G19" i="1" s="1"/>
  <c r="I25" i="1"/>
  <c r="G25" i="1"/>
  <c r="I23" i="1"/>
  <c r="G23" i="1"/>
  <c r="J19" i="1"/>
  <c r="H19" i="1"/>
  <c r="I17" i="1"/>
  <c r="I13" i="1" s="1"/>
  <c r="I12" i="1" s="1"/>
  <c r="I11" i="1" s="1"/>
  <c r="I10" i="1" s="1"/>
  <c r="G17" i="1"/>
  <c r="G13" i="1" s="1"/>
  <c r="G12" i="1" s="1"/>
  <c r="G11" i="1" s="1"/>
  <c r="G10" i="1" s="1"/>
  <c r="I15" i="1"/>
  <c r="G15" i="1"/>
  <c r="J10" i="1"/>
  <c r="H10" i="1"/>
  <c r="I764" i="1" l="1"/>
  <c r="I763" i="1" s="1"/>
  <c r="I762" i="1" s="1"/>
  <c r="I761" i="1" s="1"/>
  <c r="J668" i="1"/>
  <c r="J638" i="1" s="1"/>
  <c r="I95" i="1"/>
  <c r="G264" i="1"/>
  <c r="H347" i="1"/>
  <c r="G388" i="1"/>
  <c r="G387" i="1" s="1"/>
  <c r="I487" i="1"/>
  <c r="G563" i="1"/>
  <c r="H125" i="1"/>
  <c r="H124" i="1" s="1"/>
  <c r="H123" i="1" s="1"/>
  <c r="H122" i="1" s="1"/>
  <c r="H121" i="1" s="1"/>
  <c r="H120" i="1" s="1"/>
  <c r="H119" i="1" s="1"/>
  <c r="H8" i="1" s="1"/>
  <c r="H838" i="1" s="1"/>
  <c r="J169" i="1"/>
  <c r="I264" i="1"/>
  <c r="G822" i="1"/>
  <c r="G821" i="1" s="1"/>
  <c r="G820" i="1" s="1"/>
  <c r="G819" i="1" s="1"/>
  <c r="G351" i="1"/>
  <c r="J386" i="1"/>
  <c r="J385" i="1" s="1"/>
  <c r="J384" i="1" s="1"/>
  <c r="J347" i="1" s="1"/>
  <c r="G698" i="1"/>
  <c r="G697" i="1" s="1"/>
  <c r="G696" i="1" s="1"/>
  <c r="I822" i="1"/>
  <c r="I821" i="1" s="1"/>
  <c r="I820" i="1" s="1"/>
  <c r="I819" i="1" s="1"/>
  <c r="G249" i="1"/>
  <c r="I402" i="1"/>
  <c r="G522" i="1"/>
  <c r="G662" i="1"/>
  <c r="G661" i="1" s="1"/>
  <c r="G660" i="1" s="1"/>
  <c r="G83" i="1"/>
  <c r="G82" i="1" s="1"/>
  <c r="G63" i="1" s="1"/>
  <c r="G62" i="1" s="1"/>
  <c r="G9" i="1" s="1"/>
  <c r="G509" i="1"/>
  <c r="G508" i="1" s="1"/>
  <c r="G507" i="1" s="1"/>
  <c r="I555" i="1"/>
  <c r="I545" i="1" s="1"/>
  <c r="I544" i="1" s="1"/>
  <c r="I662" i="1"/>
  <c r="I661" i="1" s="1"/>
  <c r="I660" i="1" s="1"/>
  <c r="I645" i="1" s="1"/>
  <c r="G731" i="1"/>
  <c r="G730" i="1" s="1"/>
  <c r="G729" i="1" s="1"/>
  <c r="G198" i="1"/>
  <c r="I509" i="1"/>
  <c r="I508" i="1" s="1"/>
  <c r="I731" i="1"/>
  <c r="I730" i="1" s="1"/>
  <c r="I729" i="1" s="1"/>
  <c r="I814" i="1"/>
  <c r="I813" i="1" s="1"/>
  <c r="I812" i="1" s="1"/>
  <c r="I811" i="1" s="1"/>
  <c r="I198" i="1"/>
  <c r="I197" i="1" s="1"/>
  <c r="I196" i="1" s="1"/>
  <c r="I195" i="1" s="1"/>
  <c r="G413" i="1"/>
  <c r="I572" i="1"/>
  <c r="I571" i="1" s="1"/>
  <c r="I592" i="1"/>
  <c r="I591" i="1" s="1"/>
  <c r="G798" i="1"/>
  <c r="G797" i="1" s="1"/>
  <c r="G796" i="1" s="1"/>
  <c r="G795" i="1" s="1"/>
  <c r="G794" i="1" s="1"/>
  <c r="H169" i="1"/>
  <c r="I290" i="1"/>
  <c r="I289" i="1" s="1"/>
  <c r="I288" i="1" s="1"/>
  <c r="I311" i="1"/>
  <c r="I310" i="1" s="1"/>
  <c r="J570" i="1"/>
  <c r="J569" i="1" s="1"/>
  <c r="J568" i="1" s="1"/>
  <c r="G536" i="1"/>
  <c r="G535" i="1" s="1"/>
  <c r="I648" i="1"/>
  <c r="I647" i="1" s="1"/>
  <c r="I646" i="1" s="1"/>
  <c r="I685" i="1"/>
  <c r="I684" i="1" s="1"/>
  <c r="I683" i="1" s="1"/>
  <c r="J119" i="1"/>
  <c r="I82" i="1"/>
  <c r="I249" i="1"/>
  <c r="G248" i="1"/>
  <c r="G290" i="1"/>
  <c r="G289" i="1" s="1"/>
  <c r="G311" i="1"/>
  <c r="G310" i="1" s="1"/>
  <c r="G288" i="1" s="1"/>
  <c r="I350" i="1"/>
  <c r="I349" i="1" s="1"/>
  <c r="I348" i="1" s="1"/>
  <c r="I388" i="1"/>
  <c r="I387" i="1" s="1"/>
  <c r="I413" i="1"/>
  <c r="G487" i="1"/>
  <c r="G521" i="1"/>
  <c r="G571" i="1"/>
  <c r="G648" i="1"/>
  <c r="G647" i="1" s="1"/>
  <c r="G646" i="1" s="1"/>
  <c r="G645" i="1" s="1"/>
  <c r="G638" i="1" s="1"/>
  <c r="G668" i="1"/>
  <c r="I698" i="1"/>
  <c r="I697" i="1" s="1"/>
  <c r="I696" i="1" s="1"/>
  <c r="I707" i="1"/>
  <c r="I798" i="1"/>
  <c r="I797" i="1" s="1"/>
  <c r="I796" i="1" s="1"/>
  <c r="I795" i="1" s="1"/>
  <c r="I794" i="1" s="1"/>
  <c r="G123" i="1"/>
  <c r="G122" i="1" s="1"/>
  <c r="G121" i="1" s="1"/>
  <c r="G120" i="1" s="1"/>
  <c r="I459" i="1"/>
  <c r="I458" i="1" s="1"/>
  <c r="G459" i="1"/>
  <c r="G458" i="1" s="1"/>
  <c r="G436" i="1"/>
  <c r="G386" i="1" s="1"/>
  <c r="G385" i="1" s="1"/>
  <c r="G384" i="1" s="1"/>
  <c r="I436" i="1"/>
  <c r="I123" i="1"/>
  <c r="I122" i="1" s="1"/>
  <c r="I121" i="1" s="1"/>
  <c r="I120" i="1" s="1"/>
  <c r="I64" i="1"/>
  <c r="I507" i="1"/>
  <c r="G707" i="1"/>
  <c r="G786" i="1"/>
  <c r="I130" i="1"/>
  <c r="I129" i="1" s="1"/>
  <c r="G197" i="1"/>
  <c r="G196" i="1" s="1"/>
  <c r="G195" i="1" s="1"/>
  <c r="I231" i="1"/>
  <c r="I230" i="1" s="1"/>
  <c r="I229" i="1" s="1"/>
  <c r="I278" i="1"/>
  <c r="I277" i="1" s="1"/>
  <c r="G350" i="1"/>
  <c r="G349" i="1" s="1"/>
  <c r="G348" i="1" s="1"/>
  <c r="I536" i="1"/>
  <c r="I535" i="1" s="1"/>
  <c r="G545" i="1"/>
  <c r="G544" i="1" s="1"/>
  <c r="I618" i="1"/>
  <c r="I570" i="1" s="1"/>
  <c r="I569" i="1" s="1"/>
  <c r="I568" i="1" s="1"/>
  <c r="I628" i="1"/>
  <c r="I627" i="1" s="1"/>
  <c r="I626" i="1" s="1"/>
  <c r="I786" i="1"/>
  <c r="G130" i="1"/>
  <c r="G129" i="1" s="1"/>
  <c r="G278" i="1"/>
  <c r="G277" i="1" s="1"/>
  <c r="G618" i="1"/>
  <c r="G628" i="1"/>
  <c r="G627" i="1" s="1"/>
  <c r="G626" i="1" s="1"/>
  <c r="J8" i="1" l="1"/>
  <c r="J838" i="1" s="1"/>
  <c r="I668" i="1"/>
  <c r="I638" i="1" s="1"/>
  <c r="I248" i="1"/>
  <c r="I247" i="1" s="1"/>
  <c r="G119" i="1"/>
  <c r="I457" i="1"/>
  <c r="I169" i="1"/>
  <c r="I119" i="1"/>
  <c r="G570" i="1"/>
  <c r="G569" i="1" s="1"/>
  <c r="G568" i="1" s="1"/>
  <c r="G247" i="1"/>
  <c r="G169" i="1" s="1"/>
  <c r="I63" i="1"/>
  <c r="I62" i="1" s="1"/>
  <c r="I9" i="1" s="1"/>
  <c r="I386" i="1"/>
  <c r="I385" i="1" s="1"/>
  <c r="I384" i="1" s="1"/>
  <c r="I347" i="1" s="1"/>
  <c r="I8" i="1" s="1"/>
  <c r="I838" i="1" s="1"/>
  <c r="G457" i="1"/>
  <c r="I506" i="1"/>
  <c r="G506" i="1"/>
  <c r="G347" i="1" s="1"/>
  <c r="G8" i="1" l="1"/>
  <c r="G838" i="1" s="1"/>
</calcChain>
</file>

<file path=xl/sharedStrings.xml><?xml version="1.0" encoding="utf-8"?>
<sst xmlns="http://schemas.openxmlformats.org/spreadsheetml/2006/main" count="3979" uniqueCount="593">
  <si>
    <t>Приложение 9.1</t>
  </si>
  <si>
    <t xml:space="preserve">к решению Совета депутатов Терского района </t>
  </si>
  <si>
    <t>"О бюджете муниципального образования Терский район на 2025 год и на плановый период 2026 и 2027 годов"</t>
  </si>
  <si>
    <t>Ведомственная структура расходов бюджета муниципального образования Терский район на 2026-2027 годы</t>
  </si>
  <si>
    <t>рублей</t>
  </si>
  <si>
    <t>Ведомство</t>
  </si>
  <si>
    <t>Раздел</t>
  </si>
  <si>
    <t>Под-раздел</t>
  </si>
  <si>
    <t>Целевая статья</t>
  </si>
  <si>
    <t>Вид расхода</t>
  </si>
  <si>
    <t>2026 год</t>
  </si>
  <si>
    <t>2027 год</t>
  </si>
  <si>
    <t>Сумма</t>
  </si>
  <si>
    <t>в том числе за счет средств федерального бюджета</t>
  </si>
  <si>
    <t>Муниципальное учреждение Администрация Терского района</t>
  </si>
  <si>
    <t>001</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</si>
  <si>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</si>
  <si>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</si>
  <si>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</si>
  <si>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</si>
  <si>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Непрограммная деятельность</t>
  </si>
  <si>
    <t>9900000000</t>
  </si>
  <si>
    <t>9930000000</t>
  </si>
  <si>
    <t>9930001010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</si>
  <si>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</si>
  <si>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</si>
  <si>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</si>
  <si>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9930013060</t>
  </si>
  <si>
    <t>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</si>
  <si>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9930007200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</si>
  <si>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</si>
  <si>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</si>
  <si>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Муниципальная программа 75 "Развитие муниципального управления и гражданского общества"</t>
  </si>
  <si>
    <t>7500000000</t>
  </si>
  <si>
    <t>Подпрограмма 7. "Обслуживание деятельности органов местного самоуправления и муниципальных учреждений Терского района"</t>
  </si>
  <si>
    <t>7570000000</t>
  </si>
  <si>
    <t>Основное мероприятие 2. Обеспечение исполнения функций в рамках полномочий органов местного самоуправления Терского района</t>
  </si>
  <si>
    <t>7570200000</t>
  </si>
  <si>
    <t>Расходы на выплаты по оплате труда главы местной администрации</t>
  </si>
  <si>
    <t>7570204010</t>
  </si>
  <si>
    <t>Расходы на выплаты по оплате труда работников органов местного самоуправления</t>
  </si>
  <si>
    <t>7570206010</t>
  </si>
  <si>
    <t>Расходы на обеспечение функций органов местного самоуправления</t>
  </si>
  <si>
    <t>7570206030</t>
  </si>
  <si>
    <t>Закупка товаров, работ и услуг для государственных (муниципальных) нужд</t>
  </si>
  <si>
    <t>200</t>
  </si>
  <si>
    <t>Иные бюджетные ассигнования</t>
  </si>
  <si>
    <t>800</t>
  </si>
  <si>
    <t>Расходы на компенсационные выплаты, производимые уволенным муниципальным служащим, замещавшим должности муниципальной службы, учрежденные для непосредственного обеспечения исполнения полномочий лица, замещающего муниципальную должность, в связи с истечением срока полномочий указанного лица</t>
  </si>
  <si>
    <t>7570207400</t>
  </si>
  <si>
    <t>Расходы на единовременное поощрение за многолетнюю безупречную муниципальную службу, выплачиваемое муниципальным служащим</t>
  </si>
  <si>
    <t>7570208210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</si>
  <si>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</si>
  <si>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7570208300</t>
  </si>
  <si>
    <t>Социальное обеспечение и иные выплаты населению</t>
  </si>
  <si>
    <t>300</t>
  </si>
  <si>
    <t>7570213060</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</si>
  <si>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</si>
  <si>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757027750U</t>
  </si>
  <si>
    <t>Иная непрограммная деятельность</t>
  </si>
  <si>
    <t>9960000000</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</si>
  <si>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</si>
  <si>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996007751U</t>
  </si>
  <si>
    <t>Судебная система</t>
  </si>
  <si>
    <t>05</t>
  </si>
  <si>
    <t>Основное мероприятие 3. Осуществление ОМСУ муниципального образования Терский район отдельных государственных полномочий</t>
  </si>
  <si>
    <t>7570300000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</si>
  <si>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</si>
  <si>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7570351200</t>
  </si>
  <si>
    <t>Обеспечение проведения выборов и референдумов</t>
  </si>
  <si>
    <t>07</t>
  </si>
  <si>
    <t xml:space="preserve">Проведение выборов в представительные органы </t>
  </si>
  <si>
    <t>9960020530</t>
  </si>
  <si>
    <t>Резервные фонды</t>
  </si>
  <si>
    <t>11</t>
  </si>
  <si>
    <t>Резервный фонд администрации Терского района</t>
  </si>
  <si>
    <t>9960020010</t>
  </si>
  <si>
    <t>Другие общегосударственные вопросы</t>
  </si>
  <si>
    <t>13</t>
  </si>
  <si>
    <t>Подпрограмма 2 "Создание условий для  эффективного  использования   муниципального  имущества муниципального образования Терский район"</t>
  </si>
  <si>
    <t>Основное мероприятие 1. Проведение оценки рыночной стоимости объектов муниципального имущества</t>
  </si>
  <si>
    <t>Прочие направления муниципальной программы</t>
  </si>
  <si>
    <t>Основное мероприятие 2. Изготовление технической документации на объекты муниципальной недвижимости</t>
  </si>
  <si>
    <t>Основное мероприятие 3. Проведение аудита муниципальных унитарных предприятий и организаций</t>
  </si>
  <si>
    <t>Основное мероприятие 4. Содержание муниципального имущества</t>
  </si>
  <si>
    <t>Подпрограмма 4 "Формирование квалифицированного кадрового состава муниципальной службы на территории муниципального образования Терский район"</t>
  </si>
  <si>
    <t>Основное мероприятие 1. Организация профессиональной переподготовки муниципальных служащих, их участие в обучающих семинарах и обучение на курсах повышения квалификации</t>
  </si>
  <si>
    <t>Основное мероприятие 1. Обеспечение ведения бюджетного, налогового и статистического учета органов местного самоуправления и муниципальных учреждений Терского района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</si>
  <si>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</si>
  <si>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субсидий бюджетным, автономным учреждениям и иным некоммерческим организациям</t>
  </si>
  <si>
    <t>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</si>
  <si>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600</t>
  </si>
  <si>
    <t>Софинансирование cубсидии на  оплату труда и начисления на выплаты по оплате труда работникам муниципальных учреждений</t>
  </si>
  <si>
    <t>75701S1100</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</si>
  <si>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</si>
  <si>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</si>
  <si>
    <t>Основное мероприятие 4. Обеспечение технического обслуживания имущества муниципальных учреждений</t>
  </si>
  <si>
    <t>7570400050</t>
  </si>
  <si>
    <t>Расходы на обеспечение деятельности (оказание услуг) подведомственных учреждений (ОМСУ)</t>
  </si>
  <si>
    <t>7570400051</t>
  </si>
  <si>
    <t>7570413060</t>
  </si>
  <si>
    <t>Мероприятия, связанные с оптимизацией расходов местного бюджета</t>
  </si>
  <si>
    <t>7210428990</t>
  </si>
  <si>
    <t>Субсидия на софинансирование расходов, направляемых на оплату труда и начисления на выплаты по оплате труда работникам муниципальных учреждений (за счет средств резервного фонда Правительства Мурманской области)</t>
  </si>
  <si>
    <t>75704S1100</t>
  </si>
  <si>
    <t>Национальная безопасность и правоохранительная деятельность</t>
  </si>
  <si>
    <t>03</t>
  </si>
  <si>
    <t>Органы юстиции</t>
  </si>
  <si>
    <t>Подпрограмма 7 "Обслуживание деятельности органов местного самоуправления и муниципальных учреждений Терского района"</t>
  </si>
  <si>
    <t>Осуществление переданных полномочий Российской Федерации на государственную регистрацию актов гражданского состояния</t>
  </si>
  <si>
    <t>Субвенция на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</si>
  <si>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757035930F</t>
  </si>
  <si>
    <t>Гражданская оборона</t>
  </si>
  <si>
    <t>09</t>
  </si>
  <si>
    <t>Муниципальная программа 77 "Совершенствование единой дежурно-диспетчерской службы Терского района"</t>
  </si>
  <si>
    <t>7700000000</t>
  </si>
  <si>
    <t>Основное мероприятие 1. Обеспечение функционирования МКУ "ЕДДС Терского района"</t>
  </si>
  <si>
    <t>7700100000</t>
  </si>
  <si>
    <t>7700100050</t>
  </si>
  <si>
    <t>7700113060</t>
  </si>
  <si>
    <t>Субсидия на софинансирование расходов, направляемых на оплату труда и начисления на выплаты по оплате труда работникам муниципальных учреждений</t>
  </si>
  <si>
    <t>7700171100</t>
  </si>
  <si>
    <t>77001S1100</t>
  </si>
  <si>
    <t>Основное мероприятие 2. Создание системы обеспечения вызова экстренных оперативных служб по единому номеру "112" на базе МКУ ЕДДС Терского района</t>
  </si>
  <si>
    <t>7700200000</t>
  </si>
  <si>
    <t>7700200050</t>
  </si>
  <si>
    <t>7700300000</t>
  </si>
  <si>
    <t>7700329990</t>
  </si>
  <si>
    <t>244</t>
  </si>
  <si>
    <t>Основное мероприятие 4. Обеспечение функционирования МАСЦО в Терском районе</t>
  </si>
  <si>
    <t>7700400000</t>
  </si>
  <si>
    <t>7700429990</t>
  </si>
  <si>
    <t>Основное мероприятие 5. Обеспечение безопасности людей на водных объектах</t>
  </si>
  <si>
    <t>7700500000</t>
  </si>
  <si>
    <t>7700529990</t>
  </si>
  <si>
    <t>Расходы, связанные с профилактикой и устранением последствий распространения коронавирусной инфекции</t>
  </si>
  <si>
    <t>996К000000</t>
  </si>
  <si>
    <t>996К020010</t>
  </si>
  <si>
    <t>Защита населения и территории от чрезвычайных ситуаций природного и техногенного характера, пожарная безопасность</t>
  </si>
  <si>
    <t>10</t>
  </si>
  <si>
    <t>Основное мероприятие 6. Поддержка деятельности местной общественной организации Добровольная пожарная охрана Терского района Мурманской области</t>
  </si>
  <si>
    <t>7700600000</t>
  </si>
  <si>
    <t>7700629990</t>
  </si>
  <si>
    <t>Другие вопросы в области национальной безопасности и правоохранительной деятельности</t>
  </si>
  <si>
    <t>14</t>
  </si>
  <si>
    <t>Национальная экономика</t>
  </si>
  <si>
    <t>Общеэкономические вопросы</t>
  </si>
  <si>
    <t>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</si>
  <si>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996К077140</t>
  </si>
  <si>
    <t>Топливно-энергетический комплекс</t>
  </si>
  <si>
    <t>Основное мероприятие 1. Стимулирование энергосбережения и повышение энергоэффективности в муниципальном образовании</t>
  </si>
  <si>
    <t>Обеспечение нефтепродуктами и топливом удаленных населенных пунктов с ограниченным сроком завоза грузов</t>
  </si>
  <si>
    <t>Обеспечение нефтепродуктами и топливом удаленных населенных пунктов с ограниченным сроком завоза грузов (за счет средств резервного фонда Правительства Мурманской области)</t>
  </si>
  <si>
    <t>753017072U</t>
  </si>
  <si>
    <t>Обеспечение нефтепродуктами и топливом удаленных населенных пунктов с ограниченным сроком завоза грузов за счет средств местного бюджета</t>
  </si>
  <si>
    <t>75301S0720</t>
  </si>
  <si>
    <t>75301S072U</t>
  </si>
  <si>
    <t>Сельское хозяйство и рыболовство</t>
  </si>
  <si>
    <t>Муниципальная программа 70 "Развитие конкурентно-способной экономики"</t>
  </si>
  <si>
    <t>7000000000</t>
  </si>
  <si>
    <t>Подпрограмма 2 "Развитие сельского хозяйства Терского района Мурманской области"</t>
  </si>
  <si>
    <t>7020000000</t>
  </si>
  <si>
    <t>Основное мероприятие 1.Повышение эффективности сельскохозяйственного производства</t>
  </si>
  <si>
    <t>7020100000</t>
  </si>
  <si>
    <t>7020129990</t>
  </si>
  <si>
    <t xml:space="preserve">Транспорт                                                            </t>
  </si>
  <si>
    <t>08</t>
  </si>
  <si>
    <t>Муниципальная программа 79 "Организация транспортного обслуживания населения на территории Терского района Мурманской области"</t>
  </si>
  <si>
    <t>7900000000</t>
  </si>
  <si>
    <t>Транспортное обеспечение жителей труднодоступных населенных пунктов Терского района Мурманской области</t>
  </si>
  <si>
    <t>7910000000</t>
  </si>
  <si>
    <t>Организация перевозок в сельском поселении Варзуга воздушным транспортом на социально-значимых маршрутах</t>
  </si>
  <si>
    <t>7910100000</t>
  </si>
  <si>
    <t>7910129990</t>
  </si>
  <si>
    <t>Субсидия из областного бюджета бюджетам муниципальных образований на обеспечение авиационного обслуживания жителей отдаленных поселений</t>
  </si>
  <si>
    <t>7910170910</t>
  </si>
  <si>
    <t>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t>
  </si>
  <si>
    <t>79101S0910</t>
  </si>
  <si>
    <t>Организация перевозок в сельском поселении Варзуга автомобильным транспортом на социально-значимых маршрутах</t>
  </si>
  <si>
    <t>7910200000</t>
  </si>
  <si>
    <t>7910229990</t>
  </si>
  <si>
    <t>Организация перевозок в сельском поселении Варзуга водным транспортом на социально-значимых маршрутах</t>
  </si>
  <si>
    <t>7910300000</t>
  </si>
  <si>
    <t>7910329990</t>
  </si>
  <si>
    <t>Организация доставки бытового газа для населения отдаленных сёл</t>
  </si>
  <si>
    <t>7910400000</t>
  </si>
  <si>
    <t>7910429990</t>
  </si>
  <si>
    <t>Дорожное хозяйство (дорожные фонды)</t>
  </si>
  <si>
    <t>Дорожное хозяйство</t>
  </si>
  <si>
    <t>7920000000</t>
  </si>
  <si>
    <t>Содержание и ремонт автомобильных дорог</t>
  </si>
  <si>
    <t>7920100000</t>
  </si>
  <si>
    <t>7920129990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</si>
  <si>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</si>
  <si>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792019Д150</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</si>
  <si>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</si>
  <si>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7920149260</t>
  </si>
  <si>
    <t>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</si>
  <si>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79201SД150</t>
  </si>
  <si>
    <t>Софинансирование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</si>
  <si>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79201S9260</t>
  </si>
  <si>
    <t>Связь и информатика</t>
  </si>
  <si>
    <t xml:space="preserve">Подпрограмма 5 "Развитие информационного общества, создание системы «Электронный муниципалитет»  в муниципальном образовании Терский район" </t>
  </si>
  <si>
    <t xml:space="preserve">Основное мероприятие 1. Сопровождение и модернизация аппаратного и программного обеспечения информационно-вычислительной сети </t>
  </si>
  <si>
    <t>Создание, развитие и сопровождение информационных систем</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</si>
  <si>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</si>
  <si>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</si>
  <si>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75501S0570</t>
  </si>
  <si>
    <t xml:space="preserve">Основное мероприятие 2. Обеспечение комплексной защиты информации в информационно-вычислительной сети </t>
  </si>
  <si>
    <t>Муниципальная программа 78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</si>
  <si>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7800000000</t>
  </si>
  <si>
    <t xml:space="preserve">Подпрограмма 2 "Повышение эффективности бюджетных расходов муниципального образования Терский район" </t>
  </si>
  <si>
    <t>7820000000</t>
  </si>
  <si>
    <t>Основное мероприятие 1. Техническое и информационное обеспечение финансового органа</t>
  </si>
  <si>
    <t>7820100000</t>
  </si>
  <si>
    <t>7820120070</t>
  </si>
  <si>
    <t>Другие вопросы в области национальной экономики</t>
  </si>
  <si>
    <t>12</t>
  </si>
  <si>
    <t>Подпрограмма 1 "Развитие малого и среднего предпринимательства, стимулирование инноваций в муниципальном образовании Терский район"</t>
  </si>
  <si>
    <t>7010000000</t>
  </si>
  <si>
    <t>Основное мероприятие 1. Стимулирование развития малого и среднего предпринимательства</t>
  </si>
  <si>
    <t>7010100000</t>
  </si>
  <si>
    <t>7010129990</t>
  </si>
  <si>
    <t>Основное мероприятие 2. Поощрение развития малого и среднего предпринимательства</t>
  </si>
  <si>
    <t>7010200000</t>
  </si>
  <si>
    <t>7010229990</t>
  </si>
  <si>
    <t>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</si>
  <si>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7010270550</t>
  </si>
  <si>
    <t>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</si>
  <si>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70102S0550</t>
  </si>
  <si>
    <t>Основное мероприятие 3. Осуществление администрацией Терского района отдельных полномочий по сбору сведений для формирования и ведения торгового реестра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</si>
  <si>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</si>
  <si>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Подпрограмма 3 "Развитие туризма в Терском районе" </t>
  </si>
  <si>
    <t>7030000000</t>
  </si>
  <si>
    <t>Основное мероприятие 1.Совершенствование информационного и методического обеспечения туристской отрасли</t>
  </si>
  <si>
    <t>7030100000</t>
  </si>
  <si>
    <t xml:space="preserve">Основное мероприятие 2. Содействие формированию и продвижению муниципального туристского продукта </t>
  </si>
  <si>
    <t>Муниципальная программа 74 "Развитие культуры"</t>
  </si>
  <si>
    <t xml:space="preserve">Подпрограмма 3 "Поддержка семьи и гражданской активности населения в Терском районе" </t>
  </si>
  <si>
    <t>Основное мероприятие 1. Повышение качества жизни малообеспеченных граждан Терского района</t>
  </si>
  <si>
    <t xml:space="preserve">Подпрограмма 1 "Регулирование земельных отношений на территории муниципального образования Терский район" </t>
  </si>
  <si>
    <t>7510000000</t>
  </si>
  <si>
    <t xml:space="preserve">Основное мероприятие 2. Проведение кадастровых работ по постановке границ населенных пунктов МО СП Варзуга на государственный кадастровый учет </t>
  </si>
  <si>
    <t>7510200000</t>
  </si>
  <si>
    <t>7510229990</t>
  </si>
  <si>
    <t>Основное мероприятие 3. Разработка документов градостроительной деятельности</t>
  </si>
  <si>
    <t>7510300000</t>
  </si>
  <si>
    <t>7510329990</t>
  </si>
  <si>
    <t>Основное мероприятие 4. Формирование земельных участков под памятниками ВОВ</t>
  </si>
  <si>
    <t>7510400000</t>
  </si>
  <si>
    <t>7510429990</t>
  </si>
  <si>
    <t>Жилищно-коммунальное хозяйство</t>
  </si>
  <si>
    <t>Жилищное хозяйство</t>
  </si>
  <si>
    <t>Основное мероприятие 1. Планировка территорий, формирование (образование) земельных участков, обеспечение их объектами коммунальной и дорожной инфраструктуры, в том числе для предоставления их на безвозмездной основе многодетным семьям</t>
  </si>
  <si>
    <t>7510100000</t>
  </si>
  <si>
    <t>7510129990</t>
  </si>
  <si>
    <t>Софинансирование  расходных обязательств муниципальных образований по планировке территорий, формированию (образованию) земельных участков, обеспечению их объектами коммунальной и дорожной инфраструктуры, в том числе для предоставления их на безвозмездной основе многодетным семьям (софинансирование местного бюджета)</t>
  </si>
  <si>
    <t>751F1S0960</t>
  </si>
  <si>
    <t>Основное мероприятие 4. Содержание муниципального специализированного жилого фонда</t>
  </si>
  <si>
    <t>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</si>
  <si>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</si>
  <si>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75204S0850</t>
  </si>
  <si>
    <t>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</si>
  <si>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Коммунальное хозяйство</t>
  </si>
  <si>
    <t>Основное мероприятие 7. Ремонт муниципальной собственности</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</si>
  <si>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</si>
  <si>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2. Развитие топливно-энергетического комплекса</t>
  </si>
  <si>
    <t>Субсидии бюджетам муниципальных образований на подготовку к отопительному периоду</t>
  </si>
  <si>
    <t>Софинансирование субсидии бюджетам муниципальных образований на подготовку к отопительному периоду</t>
  </si>
  <si>
    <t>75302S0760</t>
  </si>
  <si>
    <t>Благоустройство</t>
  </si>
  <si>
    <t>Основное мероприятие 6. Организация ритуальных услуг и содержание мест захоронения</t>
  </si>
  <si>
    <t>Другие вопросы в области жилищно-коммунального хозяйства</t>
  </si>
  <si>
    <t>Основное мероприятие 3. Создание условий для повышения энергоэффективности объектов муниципальной собственности Терского района</t>
  </si>
  <si>
    <t>Охрана окружающей среды</t>
  </si>
  <si>
    <t>06</t>
  </si>
  <si>
    <t>Охрана объектов растительного и животного мира и среды их обитания</t>
  </si>
  <si>
    <t>Муниципальная программа 73 "Обеспечение безопасности проживания и охрана окружающей среды"</t>
  </si>
  <si>
    <t>Подпрограмма 1. "Оптимизация управления отходами производства и потребления в Терском районе"</t>
  </si>
  <si>
    <t>Основное мероприятие 1. Создание и обеспечение функционирования системы обращения с отходами на территории Терского района</t>
  </si>
  <si>
    <t>Субсидия на реализацию мероприятий, направленных на ликвидацию накопленного экологического ущерба</t>
  </si>
  <si>
    <t>Образование</t>
  </si>
  <si>
    <t>Дошкольное образование</t>
  </si>
  <si>
    <t>Муниципальная программа 72 "Развитие образования"</t>
  </si>
  <si>
    <t>Подпрограмма 1 "Развитие образования в Терском районе"</t>
  </si>
  <si>
    <t>Основное мероприятие 1.Модернизация образования Терского района</t>
  </si>
  <si>
    <t>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t>
  </si>
  <si>
    <t>721017078U</t>
  </si>
  <si>
    <t xml:space="preserve">Cофинансирование 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 </t>
  </si>
  <si>
    <t>72101S078U</t>
  </si>
  <si>
    <t>Основное мероприятие 2. Качественное и доступное дошкольное образование</t>
  </si>
  <si>
    <t>Мероприятия, связанные с повышением эффективности расходов местного бюджета</t>
  </si>
  <si>
    <t>7210228990</t>
  </si>
  <si>
    <t>Основное мероприятие 4.Материально-техническое обеспечение образовательных учреждений</t>
  </si>
  <si>
    <t>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</si>
  <si>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721047724U</t>
  </si>
  <si>
    <t>Основное мероприятие 5. Финансовое обеспечение образовательной деятельности</t>
  </si>
  <si>
    <t>Меры социальной поддержки педагогическим работникам</t>
  </si>
  <si>
    <t>72105S1100</t>
  </si>
  <si>
    <t>Реализация Закона Мурманской области "О единой субвенции местным бюджетам на финансовое обеспечение образовательной деятельности"</t>
  </si>
  <si>
    <t>Общее образование</t>
  </si>
  <si>
    <t>Подпрограмма 1. "Развитие образования в Терском районе"</t>
  </si>
  <si>
    <t>Национальный проект "Молодежь и дети"</t>
  </si>
  <si>
    <t>721Ю000000</t>
  </si>
  <si>
    <t>Федеральный проект "Педагоги и наставники"</t>
  </si>
  <si>
    <t>721Ю600000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</si>
  <si>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</si>
  <si>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721Ю650500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</si>
  <si>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</si>
  <si>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721Ю651790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</si>
  <si>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</si>
  <si>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721Ю653030</t>
  </si>
  <si>
    <t>721Ю6А0500</t>
  </si>
  <si>
    <t>721Ю6А3030</t>
  </si>
  <si>
    <t>Региональный проект "Патриотическое воспитание граждан Российской Федерации"</t>
  </si>
  <si>
    <t>721EВ00000</t>
  </si>
  <si>
    <t>721EВ51790</t>
  </si>
  <si>
    <t>Основное мероприятие 1. Модернизация образования Терского района</t>
  </si>
  <si>
    <t>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</si>
  <si>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на реализацию мероприятий по замене окон в муниципальных организациях</t>
  </si>
  <si>
    <t>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</si>
  <si>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72101S1330</t>
  </si>
  <si>
    <t>Софинансирование субсидии на реализацию мероприятий по замене окон в муниципальных организациях</t>
  </si>
  <si>
    <t>72101S3170</t>
  </si>
  <si>
    <t>Основное мероприятие 3. Качественное и доступное общее и дополнительное образование</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</si>
  <si>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</si>
  <si>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Иные межбюджетные трансферты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образования, в том числе адаптированные основные общеобразовательные программы, за руководство школьными спортивными клубами</t>
  </si>
  <si>
    <t>Региональный проект "Успех каждого ребенка"</t>
  </si>
  <si>
    <t>721E200000</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</si>
  <si>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</si>
  <si>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721E251710</t>
  </si>
  <si>
    <t>Основное мероприятие 4. Материально-техническое обеспечение образовательных учреждений</t>
  </si>
  <si>
    <t>Субсидии на обеспечение комплексной безопасности муниципальных образовательных организаций</t>
  </si>
  <si>
    <t>Софинансирование за счет средств местного бюджета субсидии на обеспечение комплексной безопасности муниципальных образовательных организаций</t>
  </si>
  <si>
    <t>72104S0790</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</si>
  <si>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</si>
  <si>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</si>
  <si>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72105S1040</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</si>
  <si>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</si>
  <si>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</si>
  <si>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72105S1250</t>
  </si>
  <si>
    <t>Обеспечение бесплатным питанием отдельных категорий обучающихся</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</si>
  <si>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</si>
  <si>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72105А3040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</si>
  <si>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</si>
  <si>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72105L3040</t>
  </si>
  <si>
    <t>Софинансирование субсидии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</si>
  <si>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72105S3040</t>
  </si>
  <si>
    <t>Дополнительное образование детей</t>
  </si>
  <si>
    <t>72103S1100</t>
  </si>
  <si>
    <t>Обеспечение персонифицированного финансирования дополнительного образования детей</t>
  </si>
  <si>
    <t>Реализация дополнительных общеразвивающих программ для детей, в соответствии с социальным сертификатом на получение муниципальной услуги в социальной сфере</t>
  </si>
  <si>
    <t>7400000000</t>
  </si>
  <si>
    <t xml:space="preserve">Подпрограмма 1 "Модернизация учреждений культуры, искусства, образования в сфере культуры и искусства и создание условий для расширения доступности услуг культуры» </t>
  </si>
  <si>
    <t>7410000000</t>
  </si>
  <si>
    <t>Основное мероприятие 2. Укрепление материально-технической базы Детской школы искусств</t>
  </si>
  <si>
    <t>7410200000</t>
  </si>
  <si>
    <t>7410229990</t>
  </si>
  <si>
    <t xml:space="preserve">Подпрограмма 2 "Сохранение и развитие культуры муниципального образования Терский район" </t>
  </si>
  <si>
    <t>7420000000</t>
  </si>
  <si>
    <t>Основное мероприятие 2. Предоставление дополнительного образования детям в сфере культуры и искусства</t>
  </si>
  <si>
    <t>7420200000</t>
  </si>
  <si>
    <t>7420200050</t>
  </si>
  <si>
    <t>7420328990</t>
  </si>
  <si>
    <t>7420213060</t>
  </si>
  <si>
    <t>7420271080</t>
  </si>
  <si>
    <t>Софинансирование субсидии на  оплату труда и начисления на выплаты по оплате труда работникам муниципальных учреждений</t>
  </si>
  <si>
    <t>74202S1100</t>
  </si>
  <si>
    <t>Молодежная политика и оздоровление детей</t>
  </si>
  <si>
    <t>Основное мероприятие 7. Гражданско-патриотическое воспитание</t>
  </si>
  <si>
    <t>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</si>
  <si>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</si>
  <si>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Софинансирование 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</si>
  <si>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72107S1330</t>
  </si>
  <si>
    <t>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</si>
  <si>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72107S1410</t>
  </si>
  <si>
    <t>Подпрограмма 2 "Организация отдыха, оздоровления и занятости детей и молодежи Терского района"</t>
  </si>
  <si>
    <t>Основное мероприятие 1. Организация отдыха и оздоровления детей</t>
  </si>
  <si>
    <t>Организация отдыха детей  Мурманской области в муниципальных образовательных организациях</t>
  </si>
  <si>
    <t>Организация отдыха детей  Мурманской области в муниципальных образовательных организациях за счет средств местного бюджета</t>
  </si>
  <si>
    <t>72201S1070</t>
  </si>
  <si>
    <t>Основное мероприятие 2. Организация и проведение мероприятий по временному трудоустройству несовершеннолетних граждан</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</si>
  <si>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</si>
  <si>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722027736U</t>
  </si>
  <si>
    <t xml:space="preserve">Подпрограмма 2 "Профилактика правонарушений" </t>
  </si>
  <si>
    <t>Основное мероприятие 1. Проведение мероприятий, направленных на профилактику правонарушений</t>
  </si>
  <si>
    <t>Основное мероприятие 2. Работа по профилактике</t>
  </si>
  <si>
    <t xml:space="preserve">Подпрограмма 4 "Дети и молодёжь Терского района" </t>
  </si>
  <si>
    <t>Основное мероприятие 1. Организация и проведение мероприятий для детей и молодежи, в том числе для детей - инвалидов</t>
  </si>
  <si>
    <t>Основное мероприятие 2. Организация и проведение мероприятий патриотической и гражданской направленности</t>
  </si>
  <si>
    <t>Основное мероприятие 3. Организация и проведение мероприятий на поморскую тематику</t>
  </si>
  <si>
    <t>Основное мероприятие 4. Культурно-досуговые мероприятия для детей и молодежи</t>
  </si>
  <si>
    <t>7440400050</t>
  </si>
  <si>
    <t>Основное мероприятие 5. Поощрение талантливых и одаренных детей</t>
  </si>
  <si>
    <t>Основное мероприятие 6. Мероприятия, направленные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</si>
  <si>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</si>
  <si>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Софинансирование 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</si>
  <si>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74406S3140</t>
  </si>
  <si>
    <t xml:space="preserve">Культура и кинематография </t>
  </si>
  <si>
    <t xml:space="preserve">Культура </t>
  </si>
  <si>
    <t>Основное мероприятие 1. Укрепление материально-технической базы учреждений культуры (библиотека)</t>
  </si>
  <si>
    <t>7410100000</t>
  </si>
  <si>
    <t>7410129990</t>
  </si>
  <si>
    <t>Государственная поддержка отрасли культуры</t>
  </si>
  <si>
    <t>74101L5190</t>
  </si>
  <si>
    <t>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(в части муниципальных библиотек)</t>
  </si>
  <si>
    <t>7410171060</t>
  </si>
  <si>
    <t>Софинансирование 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</si>
  <si>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74101S1060</t>
  </si>
  <si>
    <t>Основное мероприятие 3. Укрепление материально-технической базы учреждений культуры (музей)</t>
  </si>
  <si>
    <t>7410300000</t>
  </si>
  <si>
    <t>Cсубсидии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(за счет средств резервного фонда Правительства Мурманской области)</t>
  </si>
  <si>
    <t>741037106U</t>
  </si>
  <si>
    <t>74103S1060</t>
  </si>
  <si>
    <t>Основное мероприятие 4. Создание Парка Победы в районе ул.Кирова в п.г.т.Умба</t>
  </si>
  <si>
    <t>7410400000</t>
  </si>
  <si>
    <t>Cубсидии муниципальным образованиям на реализацию проектов по поддержке местных инициатив</t>
  </si>
  <si>
    <t>7410471091</t>
  </si>
  <si>
    <t>Софинансирование субсидии муниципальным образованиям на реализацию проектов по поддержке местных инициатив</t>
  </si>
  <si>
    <t>74104S1091</t>
  </si>
  <si>
    <t xml:space="preserve">Основное мероприятие 1. Организация библиотечного обслуживания населения, комплектование и обеспечение сохранности библиотечных фондов </t>
  </si>
  <si>
    <t>7420100000</t>
  </si>
  <si>
    <t>7420100050</t>
  </si>
  <si>
    <t>7420113060</t>
  </si>
  <si>
    <t>Софинансирование субсидии на оплату труда и начисления на выплаты по оплате труда работникам муниципальных учреждений</t>
  </si>
  <si>
    <t>74201S1100</t>
  </si>
  <si>
    <t>Основное мероприятие 3. Сохранение, популяризация и изучение историко-культурного наследия</t>
  </si>
  <si>
    <t>7420300000</t>
  </si>
  <si>
    <t>7420300050</t>
  </si>
  <si>
    <t>7420313060</t>
  </si>
  <si>
    <t>74203S1100</t>
  </si>
  <si>
    <t>Основное мероприятие 4. Увековечивание памяти погибших при защите Отечества</t>
  </si>
  <si>
    <t>Основное мероприятие 5.Разработка проекта зон охраны объекта культурного наследия федерального значения "Церковь Успения (деревянная)"</t>
  </si>
  <si>
    <t>Иной межбюджетный трансферт из областного бюджета бюджету муниципального образования Терский муниципальный район Мурманской области на разработку проекта зон охраны объекта культурного наследия федерального значения "Церковь Успения (деревянная)"</t>
  </si>
  <si>
    <t>Поддержка социально-ориентированных некоммерческих организаций в Терском районе</t>
  </si>
  <si>
    <t>Предоставление информационно-методической и иной поддержки СО НКО и общественных объединений</t>
  </si>
  <si>
    <t>Предоставление финансовой поддержки СО НКО и общественных объединений</t>
  </si>
  <si>
    <t>Здравоохранение</t>
  </si>
  <si>
    <t>00</t>
  </si>
  <si>
    <t>Другие вопросы в области здравоохранения</t>
  </si>
  <si>
    <t>Муниципальная программа 76 "Создание условий для оказания медицинской помощи населению на территории Терского  района"</t>
  </si>
  <si>
    <t>7600000000</t>
  </si>
  <si>
    <t>Основное мероприятие 1. Привлечение необходимых специалистов в медицинские учреждения Терского района</t>
  </si>
  <si>
    <t>7600100000</t>
  </si>
  <si>
    <t>Осуществление дополнительных мер социальной поддержки для привлеченных специалистов</t>
  </si>
  <si>
    <t>7600110010</t>
  </si>
  <si>
    <t>Организационные мероприятия, связанные с привлечением специалистов</t>
  </si>
  <si>
    <t>7600110011</t>
  </si>
  <si>
    <t>Основное мероприятие 2. Обеспечение возможности проезда отдельным категориям граждан</t>
  </si>
  <si>
    <t>7600200000</t>
  </si>
  <si>
    <t>Возмещение транспортных расходов по проезду в государственные областные медицинские организации Мурманской области</t>
  </si>
  <si>
    <t>Социальная политика</t>
  </si>
  <si>
    <t>Пенсионное обеспечение</t>
  </si>
  <si>
    <t>Доплаты к пенсиям государственных служащих субъектов Российской Федерации и муниципальных служащих</t>
  </si>
  <si>
    <t>7570213020</t>
  </si>
  <si>
    <t>Социальное обеспечение населения</t>
  </si>
  <si>
    <t>Основное мероприятие 3. Обеспечение социальных гарантий отдельным категориям граждан</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</si>
  <si>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</si>
  <si>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</si>
  <si>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74303S1000</t>
  </si>
  <si>
    <t>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</si>
  <si>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возмещение расходов по гарантированному перечню услуг по погребению</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</si>
  <si>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</si>
  <si>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7570375100</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</si>
  <si>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</si>
  <si>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Охрана семьи и детства</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</si>
  <si>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</si>
  <si>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</si>
  <si>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Подпрограмма 2. "Профилактика правонарушений" </t>
  </si>
  <si>
    <t>Основное мероприятие 3. Осуществление переданных государственных полномочий по осуществлению деятельности КДН и ЗП</t>
  </si>
  <si>
    <t>Реализация Закона Мурманской области "О комиссиях по делам несовершеннолетних и защите их прав в Мурманской области"</t>
  </si>
  <si>
    <t>Основное мероприятие 2. Реализация прав и интересов детей-сирот и детей, оставшихся без попечения родителей, лиц из числа детей-сирот и детей, оставшихся без попечения родителей</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</si>
  <si>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</si>
  <si>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</si>
  <si>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Содержание ребенка в семье опекуна (попечителя) и приемной семье, а также вознаграждение, причитающееся приемному родителю</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</si>
  <si>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</si>
  <si>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Субвенция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</si>
  <si>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Капитальные вложения в объекты государственной (муниципальной) собственности</t>
  </si>
  <si>
    <t>400</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</si>
  <si>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</si>
  <si>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</si>
  <si>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</si>
  <si>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Физическая культура и спорт</t>
  </si>
  <si>
    <t xml:space="preserve">Физическая культура </t>
  </si>
  <si>
    <t>Муниципальная программа 71 "Развитие физической культуры и спорта в Терском районе"</t>
  </si>
  <si>
    <t>7100000000</t>
  </si>
  <si>
    <t>Основное мероприятие 3.Обеспечение муниципальных функций для развития сферы физической культуры и спорта в Терском районе</t>
  </si>
  <si>
    <t>7100300000</t>
  </si>
  <si>
    <t>7100300050</t>
  </si>
  <si>
    <t>7100313060</t>
  </si>
  <si>
    <t>7100328990</t>
  </si>
  <si>
    <t>7100329990</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</si>
  <si>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</si>
  <si>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71003S1100</t>
  </si>
  <si>
    <t>Массовый спорт</t>
  </si>
  <si>
    <t>Софинансирование субсидии бюджетам муниципальных образований на открытие спортивных пространств для молодежи</t>
  </si>
  <si>
    <t>71002S1340</t>
  </si>
  <si>
    <t>Другие вопросы в области физической культуры и спорта</t>
  </si>
  <si>
    <t>Основное мероприятие 1. Организация и проведение районных и областных соревнований, участие команд в спортивных соревнованиях различного уровня</t>
  </si>
  <si>
    <t>7100100000</t>
  </si>
  <si>
    <t>7100129990</t>
  </si>
  <si>
    <t>Субсидии на развитие физкультурно-спортивной работы</t>
  </si>
  <si>
    <t>7100171320</t>
  </si>
  <si>
    <t>71001S1320</t>
  </si>
  <si>
    <t>Софинансирование субсидии на развитие физкультурно-спортивной работы</t>
  </si>
  <si>
    <t>Основное мероприятие 2. Развитие инфраструктуры для занятия спортом</t>
  </si>
  <si>
    <t>7100200000</t>
  </si>
  <si>
    <t>7100229990</t>
  </si>
  <si>
    <t>Субсидии на реализацию инициативных проектов в муниципальных образованиях Мурманской области</t>
  </si>
  <si>
    <t>7100270950</t>
  </si>
  <si>
    <t>Софинансирование субсидии на реализацию инициативных проектов в муниципальных образованиях Мурманской области</t>
  </si>
  <si>
    <t>71002S0950</t>
  </si>
  <si>
    <t>Средства массовой информации</t>
  </si>
  <si>
    <t>Периодическая печать и издательства</t>
  </si>
  <si>
    <t>Подпрограмма 6 "Информирование населения о деятельности органов местного самоуправления муниципального образования Терский район"</t>
  </si>
  <si>
    <t>7560000000</t>
  </si>
  <si>
    <t>Основное мероприятие 1. Предоставление печатной площади в газете "Терский берег" на опубликование нормативно правовых актов органов местного самоуправления муниципального образования Терский район</t>
  </si>
  <si>
    <t>7560100000</t>
  </si>
  <si>
    <t>7560100050</t>
  </si>
  <si>
    <t>7560128990</t>
  </si>
  <si>
    <t xml:space="preserve">Субсидия на софинансирование расходов, направляемых на оплату труда и начисления на выплаты по оплате труда работникам муниципальных учреждений </t>
  </si>
  <si>
    <t xml:space="preserve">Софинансирование расходов, направляемых на оплату труда и начисления на выплаты по оплате труда работникам муниципальных учреждений </t>
  </si>
  <si>
    <t>75601S1100</t>
  </si>
  <si>
    <t>Совет депутатов Терского района</t>
  </si>
  <si>
    <t>005</t>
  </si>
  <si>
    <t>Функционирование законодательных (представительных) органов государственной власти и представительных органов муниципальных образований</t>
  </si>
  <si>
    <t>Непрограммная деятельность Совета депутатов Терского района</t>
  </si>
  <si>
    <t>9910000000</t>
  </si>
  <si>
    <t>Расходы на обеспечение функций депутатов представительного органа муниципального образования</t>
  </si>
  <si>
    <t>9910003030</t>
  </si>
  <si>
    <t>9910006010</t>
  </si>
  <si>
    <t>9910006030</t>
  </si>
  <si>
    <t>9910008210</t>
  </si>
  <si>
    <t>9910013060</t>
  </si>
  <si>
    <t>Непрограммная деятельность- Председатель Совета депутатов Терского района</t>
  </si>
  <si>
    <t>9920000000</t>
  </si>
  <si>
    <t>Расходы на выплаты по оплате председателя Совета депутатов Терского района</t>
  </si>
  <si>
    <t>9920002010</t>
  </si>
  <si>
    <t>9920007200</t>
  </si>
  <si>
    <t>9920013060</t>
  </si>
  <si>
    <t>Муниципальное казенное учреждение финансовый отдел администрации Терского района</t>
  </si>
  <si>
    <t>010</t>
  </si>
  <si>
    <t>Обслуживание государственного и муниципального долга</t>
  </si>
  <si>
    <t>Обслуживание государственного внутреннего и муниципального долга</t>
  </si>
  <si>
    <t>Муниципальная программа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</si>
  <si>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Подпрограмма 1. "Совершенствование финансовой и бюджетной политики"</t>
  </si>
  <si>
    <t>7810000000</t>
  </si>
  <si>
    <t>Основное мероприятие 1. Своевременное и полное погашение долговых обязательств и их обслуживание</t>
  </si>
  <si>
    <t>7810100000</t>
  </si>
  <si>
    <t xml:space="preserve">Процентные платежи по муниципальному долгу </t>
  </si>
  <si>
    <t>7810120020</t>
  </si>
  <si>
    <t xml:space="preserve">Обслуживание государственного (муниципального) долга </t>
  </si>
  <si>
    <t>700</t>
  </si>
  <si>
    <t xml:space="preserve">Межбюджетные трансферты общего характера бюджетам субъектов Российской Федерации и муниципальных образований </t>
  </si>
  <si>
    <t>Дотации на выравнивание бюджетной обеспеченности субъектов Российской Федерации и муниципальных образований</t>
  </si>
  <si>
    <t>Основное мероприятие 2. Предоставление межбюджетных трансфертов бюджетам поселений</t>
  </si>
  <si>
    <t>7810200000</t>
  </si>
  <si>
    <t>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t>
  </si>
  <si>
    <t>Межбюджетные трансферты</t>
  </si>
  <si>
    <t>500</t>
  </si>
  <si>
    <t>Субвенции бюджетам муниципальных районов на осуществление органами местного самоуправления муниципальных районов государственных полномочий органов государственной власти Мурманской области по расчету и предоставлению дотаций бюджетам поселений</t>
  </si>
  <si>
    <t>Софинансирование 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 (за счет средств местного бюджета)</t>
  </si>
  <si>
    <t>78102S0530</t>
  </si>
  <si>
    <t>Иные дотации</t>
  </si>
  <si>
    <t>Подпрограмма 1 "Совершенствование финансовой и бюджетной политики"</t>
  </si>
  <si>
    <t>Поддержка мер по сбалансированности бюджетов</t>
  </si>
  <si>
    <t>7810220090</t>
  </si>
  <si>
    <t>Прочие межбюджетные трансферты общего характера</t>
  </si>
  <si>
    <t>Иные межбюджетные трансферты на осуществление части полномочий по решению вопросов местного значения поселениями</t>
  </si>
  <si>
    <t>7810220091</t>
  </si>
  <si>
    <t>7810271100</t>
  </si>
  <si>
    <t>Контрольно-счетная комиссия муниципального образования Терский район</t>
  </si>
  <si>
    <t>012</t>
  </si>
  <si>
    <t>Обеспечение деятельности финансовых, налоговых и таможенных органов и органов финансового (финансово-бюджетного) надзора</t>
  </si>
  <si>
    <t>Непрограммная деятельность Контрольно-счетной комиссии муниципального образования Терский район</t>
  </si>
  <si>
    <t>9950000000</t>
  </si>
  <si>
    <t>Расходы на выплаты по оплате труда руководителя контрольно-счетной комиссии</t>
  </si>
  <si>
    <t>9950005010</t>
  </si>
  <si>
    <t>Расходы на обеспечение функций руководителя контрольно-счетной комиссии</t>
  </si>
  <si>
    <t>9950005030</t>
  </si>
  <si>
    <t>9950013060</t>
  </si>
  <si>
    <t>Выполнение переданных полномочий по решению вопросов местного значения муниципального образования городское поселение Умба</t>
  </si>
  <si>
    <t>9950100000</t>
  </si>
  <si>
    <t>Расходы на обеспечение функций работников органов местного самоуправления, выполняющих переданные полномочия поселений</t>
  </si>
  <si>
    <t>9950109030</t>
  </si>
  <si>
    <t>Выполнение переданных полномочий по решению вопросов местного значения муниципального образования сельское поселение Варзуга</t>
  </si>
  <si>
    <t>9950200000</t>
  </si>
  <si>
    <t>9950209030</t>
  </si>
  <si>
    <t>ВСЕГО</t>
  </si>
  <si>
    <t>Основное мероприятие 3. Предотвращение ЧС на реке Варзуга в паводковый период</t>
  </si>
  <si>
    <t>Основное мероприятие 3. Обеспечение муниципальных функций для развития сферы физической культуры и спорта в Терском районе</t>
  </si>
  <si>
    <t>Непрограммная деятельность - Глава Терского района</t>
  </si>
  <si>
    <t>Расходы на выплаты по оплате труда Главы Терского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</si>
</sst>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theme="1"/>
      <name val="Arial Cyr"/>
    </font>
    <font>
      <sz val="10"/>
      <name val="Times New Roman"/>
    </font>
    <font>
      <u/>
      <sz val="7.5"/>
      <color indexed="20"/>
      <name val="Arial Cyr"/>
    </font>
    <font>
      <sz val="12"/>
      <name val="Times New Roman Cyr"/>
    </font>
    <font>
      <b/>
      <sz val="12"/>
      <name val="Times New Roman Cyr"/>
    </font>
    <font>
      <sz val="9"/>
      <name val="Times New Roman CYR"/>
    </font>
    <font>
      <sz val="10"/>
      <name val="Times New Roman CYR"/>
    </font>
    <font>
      <i/>
      <sz val="8"/>
      <name val="Times New Roman"/>
    </font>
    <font>
      <b/>
      <sz val="10"/>
      <name val="Times New Roman Cyr"/>
    </font>
    <font>
      <sz val="12"/>
      <name val="Times New Roman"/>
    </font>
    <font>
      <sz val="12"/>
      <color theme="1"/>
      <name val="Times New Roman"/>
    </font>
    <font>
      <b/>
      <sz val="12"/>
      <name val="Times New Roman"/>
    </font>
  </fonts>
  <fills count="3">
    <fill>
      <patternFill patternType="none"/>
    </fill>
    <fill>
      <patternFill patternType="gray125"/>
    </fill>
    <fill>
      <patternFill patternType="solid">
        <fgColor theme="0"/>
        <bgColor theme="0"/>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0" borderId="0">
      <alignment vertical="top" wrapText="1"/>
    </xf>
    <xf numFmtId="0" fontId="2" fillId="0" borderId="0">
      <alignment vertical="top"/>
    </xf>
  </cellStyleXfs>
  <cellXfs count="59">
    <xf numFmtId="0" fontId="0" fillId="0" borderId="0" xfId="0"/>
    <xf numFmtId="0" fontId="0" fillId="2" borderId="0" xfId="0" applyFill="1"/>
    <xf numFmtId="0" fontId="3" fillId="2" borderId="0" xfId="0" applyFont="1" applyFill="1" applyAlignment="1">
      <alignment vertical="center" wrapText="1"/>
    </xf>
    <xf numFmtId="49" fontId="3" fillId="2" borderId="0" xfId="0" applyNumberFormat="1" applyFont="1" applyFill="1" applyAlignment="1">
      <alignment horizontal="center"/>
    </xf>
    <xf numFmtId="3" fontId="3" fillId="2" borderId="0" xfId="0" applyNumberFormat="1" applyFont="1" applyFill="1" applyAlignment="1">
      <alignment horizontal="right"/>
    </xf>
    <xf numFmtId="0" fontId="3" fillId="2" borderId="0" xfId="0" applyFont="1" applyFill="1"/>
    <xf numFmtId="0" fontId="3" fillId="2" borderId="0" xfId="0" applyFont="1" applyFill="1" applyAlignment="1">
      <alignment wrapText="1"/>
    </xf>
    <xf numFmtId="0" fontId="0" fillId="2" borderId="0" xfId="0" applyFill="1" applyAlignment="1">
      <alignment wrapText="1"/>
    </xf>
    <xf numFmtId="49" fontId="3" fillId="2" borderId="0" xfId="0" applyNumberFormat="1" applyFont="1" applyFill="1" applyAlignment="1">
      <alignment horizontal="center" wrapText="1"/>
    </xf>
    <xf numFmtId="49" fontId="5" fillId="2" borderId="0" xfId="0" applyNumberFormat="1" applyFont="1" applyFill="1" applyAlignment="1">
      <alignment horizontal="center"/>
    </xf>
    <xf numFmtId="49" fontId="5" fillId="2" borderId="0" xfId="0" applyNumberFormat="1" applyFont="1" applyFill="1" applyAlignment="1">
      <alignment horizontal="right"/>
    </xf>
    <xf numFmtId="0" fontId="6" fillId="2" borderId="0" xfId="0" applyFont="1" applyFill="1" applyAlignment="1">
      <alignment horizontal="center" vertical="center"/>
    </xf>
    <xf numFmtId="49" fontId="6"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0" xfId="0" applyFont="1" applyFill="1" applyAlignment="1">
      <alignment horizontal="center" vertical="center"/>
    </xf>
    <xf numFmtId="0" fontId="4" fillId="2" borderId="0" xfId="0" applyFont="1" applyFill="1" applyAlignment="1">
      <alignment horizontal="left" vertical="center" wrapText="1"/>
    </xf>
    <xf numFmtId="49" fontId="4" fillId="2" borderId="0" xfId="0" applyNumberFormat="1" applyFont="1" applyFill="1" applyAlignment="1">
      <alignment horizontal="center" wrapText="1"/>
    </xf>
    <xf numFmtId="49" fontId="4" fillId="2" borderId="0" xfId="0" applyNumberFormat="1" applyFont="1" applyFill="1" applyAlignment="1">
      <alignment horizontal="center"/>
    </xf>
    <xf numFmtId="4" fontId="4" fillId="2" borderId="0" xfId="0" applyNumberFormat="1" applyFont="1" applyFill="1" applyAlignment="1">
      <alignment horizontal="right"/>
    </xf>
    <xf numFmtId="0" fontId="3" fillId="2" borderId="0" xfId="0" applyFont="1" applyFill="1" applyAlignment="1">
      <alignment horizontal="left" vertical="center" wrapText="1"/>
    </xf>
    <xf numFmtId="4" fontId="3" fillId="2" borderId="0" xfId="0" applyNumberFormat="1" applyFont="1" applyFill="1" applyAlignment="1">
      <alignment horizontal="right"/>
    </xf>
    <xf numFmtId="0" fontId="9" fillId="2" borderId="0" xfId="0" applyFont="1" applyFill="1" applyAlignment="1">
      <alignment horizontal="left" vertical="center" wrapText="1"/>
    </xf>
    <xf numFmtId="4" fontId="3" fillId="2" borderId="0" xfId="0" applyNumberFormat="1" applyFont="1" applyFill="1" applyAlignment="1">
      <alignment horizontal="right" wrapText="1"/>
    </xf>
    <xf numFmtId="0" fontId="9" fillId="2" borderId="0" xfId="0" applyFont="1" applyFill="1" applyAlignment="1">
      <alignment horizontal="center" wrapText="1"/>
    </xf>
    <xf numFmtId="0" fontId="10" fillId="2" borderId="0" xfId="0" applyFont="1" applyFill="1" applyAlignment="1">
      <alignment horizontal="left" vertical="center" wrapText="1"/>
    </xf>
    <xf numFmtId="0" fontId="9" fillId="2" borderId="0" xfId="0" applyFont="1" applyFill="1" applyAlignment="1">
      <alignment wrapText="1"/>
    </xf>
    <xf numFmtId="0" fontId="9" fillId="2" borderId="0" xfId="0" applyFont="1" applyFill="1" applyAlignment="1" applyProtection="1">
      <alignment horizontal="left" vertical="center" wrapText="1"/>
    </xf>
    <xf numFmtId="4" fontId="9" fillId="2" borderId="0" xfId="0" applyNumberFormat="1" applyFont="1" applyFill="1" applyAlignment="1">
      <alignment horizontal="right" wrapText="1"/>
    </xf>
    <xf numFmtId="0" fontId="3" fillId="2" borderId="0" xfId="0" applyFont="1" applyFill="1" applyAlignment="1">
      <alignment horizontal="left" wrapText="1"/>
    </xf>
    <xf numFmtId="0" fontId="9" fillId="2" borderId="0" xfId="0" applyFont="1" applyFill="1" applyAlignment="1">
      <alignment horizontal="left" wrapText="1"/>
    </xf>
    <xf numFmtId="0" fontId="9" fillId="2" borderId="0" xfId="0" applyFont="1" applyFill="1" applyAlignment="1">
      <alignment horizontal="center"/>
    </xf>
    <xf numFmtId="49" fontId="9" fillId="2" borderId="0" xfId="0" applyNumberFormat="1" applyFont="1" applyFill="1" applyAlignment="1">
      <alignment horizontal="center" wrapText="1"/>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center" wrapText="1"/>
      <protection locked="0"/>
    </xf>
    <xf numFmtId="0" fontId="9" fillId="2" borderId="2" xfId="0" applyFont="1" applyFill="1" applyBorder="1" applyAlignment="1">
      <alignment horizontal="left" vertical="center" wrapText="1"/>
    </xf>
    <xf numFmtId="4" fontId="3" fillId="2" borderId="0" xfId="0" applyNumberFormat="1" applyFont="1" applyFill="1" applyAlignment="1">
      <alignment horizontal="center"/>
    </xf>
    <xf numFmtId="4" fontId="3" fillId="2" borderId="0" xfId="0" applyNumberFormat="1" applyFont="1" applyFill="1"/>
    <xf numFmtId="164" fontId="3" fillId="2" borderId="0" xfId="0" applyNumberFormat="1" applyFont="1" applyFill="1" applyAlignment="1">
      <alignment horizontal="right"/>
    </xf>
    <xf numFmtId="0" fontId="4" fillId="2" borderId="0" xfId="0" applyFont="1" applyFill="1"/>
    <xf numFmtId="0" fontId="11" fillId="2" borderId="0" xfId="0" applyFont="1" applyFill="1" applyAlignment="1">
      <alignment horizontal="left" vertical="center" wrapText="1"/>
    </xf>
    <xf numFmtId="49" fontId="11" fillId="2" borderId="0" xfId="0" applyNumberFormat="1" applyFont="1" applyFill="1" applyAlignment="1">
      <alignment horizontal="center" wrapText="1"/>
    </xf>
    <xf numFmtId="49" fontId="10" fillId="2" borderId="0" xfId="0" applyNumberFormat="1" applyFont="1" applyFill="1" applyAlignment="1">
      <alignment horizontal="center" wrapText="1"/>
    </xf>
    <xf numFmtId="0" fontId="9" fillId="2" borderId="0" xfId="2" applyFont="1" applyFill="1" applyAlignment="1">
      <alignment horizontal="center" wrapText="1"/>
    </xf>
    <xf numFmtId="49" fontId="9" fillId="2" borderId="0" xfId="2" applyNumberFormat="1" applyFont="1" applyFill="1" applyAlignment="1">
      <alignment horizontal="center" wrapText="1"/>
    </xf>
    <xf numFmtId="0" fontId="9" fillId="2" borderId="0" xfId="0" applyFont="1" applyFill="1" applyAlignment="1">
      <alignment vertical="center" wrapText="1"/>
    </xf>
    <xf numFmtId="0" fontId="4" fillId="2" borderId="0" xfId="0" applyFont="1" applyFill="1" applyAlignment="1">
      <alignment vertical="center" wrapText="1"/>
    </xf>
    <xf numFmtId="49" fontId="4" fillId="2" borderId="0" xfId="0" applyNumberFormat="1" applyFont="1" applyFill="1" applyAlignment="1">
      <alignment horizontal="center" vertical="center" wrapText="1"/>
    </xf>
    <xf numFmtId="0" fontId="3" fillId="2" borderId="0" xfId="0" applyFont="1" applyFill="1" applyAlignment="1">
      <alignment horizontal="right" wrapText="1"/>
    </xf>
    <xf numFmtId="0" fontId="3" fillId="2" borderId="0" xfId="0" applyFont="1" applyFill="1" applyAlignment="1">
      <alignment horizontal="right" wrapText="1"/>
    </xf>
    <xf numFmtId="3" fontId="4" fillId="2" borderId="0" xfId="0" applyNumberFormat="1" applyFont="1" applyFill="1" applyAlignment="1">
      <alignment horizont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3" fillId="2" borderId="2" xfId="0" applyNumberFormat="1" applyFont="1" applyFill="1" applyBorder="1" applyAlignment="1">
      <alignment horizontal="center"/>
    </xf>
  </cellXfs>
  <cellStyles count="3">
    <cellStyle name="Обычный" xfId="0" builtinId="0"/>
    <cellStyle name="Обычный 2" xfId="1" xr:uid="{00000000-0005-0000-0000-000001000000}"/>
    <cellStyle name="Открывавшаяся гиперссылка" xfId="2"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IW838"/>
  <sheetViews>
    <sheetView tabSelected="1" view="pageBreakPreview" zoomScale="75" zoomScaleSheetLayoutView="75" workbookViewId="0">
      <pane ySplit="7" topLeftCell="A331" activePane="bottomLeft" state="frozen"/>
      <selection activeCell="A817" sqref="A817"/>
      <selection pane="bottomLeft" activeCell="G25" sqref="G25"/>
    </sheetView>
  </sheetViews>
  <sheetFormatPr defaultRowHeight="15.75" customHeight="1" x14ac:dyDescent="0.25"/>
  <cols>
    <col min="1" max="1" width="64.42578125" style="2" customWidth="1"/>
    <col min="2" max="2" width="14.7109375" style="2" customWidth="1"/>
    <col min="3" max="3" width="6.42578125" style="3" customWidth="1"/>
    <col min="4" max="4" width="6.7109375" style="3" customWidth="1"/>
    <col min="5" max="5" width="20.140625" style="3" customWidth="1"/>
    <col min="6" max="6" width="7.28515625" style="3" customWidth="1"/>
    <col min="7" max="7" width="16.85546875" style="4" bestFit="1" customWidth="1"/>
    <col min="8" max="8" width="18" style="4" customWidth="1"/>
    <col min="9" max="9" width="16.85546875" style="5" bestFit="1" customWidth="1"/>
    <col min="10" max="10" width="18.7109375" style="5" customWidth="1"/>
    <col min="11" max="257" width="9.140625" style="5" customWidth="1"/>
    <col min="258" max="16384" width="9.140625" style="1"/>
  </cols>
  <sheetData>
    <row r="1" spans="1:10" x14ac:dyDescent="0.25">
      <c r="A1" s="47"/>
      <c r="B1" s="47"/>
      <c r="C1" s="47"/>
      <c r="D1" s="47"/>
      <c r="E1" s="47"/>
      <c r="F1" s="47"/>
      <c r="G1" s="47"/>
      <c r="H1" s="47"/>
      <c r="J1" s="47" t="s">
        <v>0</v>
      </c>
    </row>
    <row r="2" spans="1:10" ht="14.25" customHeight="1" x14ac:dyDescent="0.25">
      <c r="A2" s="48" t="s">
        <v>1</v>
      </c>
      <c r="B2" s="48"/>
      <c r="C2" s="48"/>
      <c r="D2" s="48"/>
      <c r="E2" s="48"/>
      <c r="F2" s="48"/>
      <c r="G2" s="48"/>
      <c r="H2" s="48"/>
      <c r="I2" s="48"/>
      <c r="J2" s="48"/>
    </row>
    <row r="3" spans="1:10" ht="33" customHeight="1" x14ac:dyDescent="0.25">
      <c r="A3" s="47"/>
      <c r="B3" s="6"/>
      <c r="C3" s="7"/>
      <c r="D3" s="7"/>
      <c r="E3" s="7"/>
      <c r="F3" s="7"/>
      <c r="G3" s="48" t="s">
        <v>2</v>
      </c>
      <c r="H3" s="48"/>
      <c r="I3" s="48"/>
      <c r="J3" s="48"/>
    </row>
    <row r="4" spans="1:10" ht="35.25" customHeight="1" x14ac:dyDescent="0.25">
      <c r="A4" s="49" t="s">
        <v>3</v>
      </c>
      <c r="B4" s="49"/>
      <c r="C4" s="49"/>
      <c r="D4" s="49"/>
      <c r="E4" s="49"/>
      <c r="F4" s="49"/>
      <c r="G4" s="49"/>
      <c r="H4" s="49"/>
      <c r="I4" s="49"/>
      <c r="J4" s="49"/>
    </row>
    <row r="5" spans="1:10" x14ac:dyDescent="0.25">
      <c r="C5" s="8"/>
      <c r="G5" s="9"/>
      <c r="H5" s="9"/>
      <c r="J5" s="10" t="s">
        <v>4</v>
      </c>
    </row>
    <row r="6" spans="1:10" ht="19.5" customHeight="1" x14ac:dyDescent="0.25">
      <c r="A6" s="50"/>
      <c r="B6" s="52" t="s">
        <v>5</v>
      </c>
      <c r="C6" s="54" t="s">
        <v>6</v>
      </c>
      <c r="D6" s="56" t="s">
        <v>7</v>
      </c>
      <c r="E6" s="56" t="s">
        <v>8</v>
      </c>
      <c r="F6" s="56" t="s">
        <v>9</v>
      </c>
      <c r="G6" s="58" t="s">
        <v>10</v>
      </c>
      <c r="H6" s="58"/>
      <c r="I6" s="58" t="s">
        <v>11</v>
      </c>
      <c r="J6" s="58"/>
    </row>
    <row r="7" spans="1:10" s="11" customFormat="1" ht="47.25" customHeight="1" x14ac:dyDescent="0.2">
      <c r="A7" s="51"/>
      <c r="B7" s="53"/>
      <c r="C7" s="55"/>
      <c r="D7" s="57"/>
      <c r="E7" s="57"/>
      <c r="F7" s="57"/>
      <c r="G7" s="12" t="s">
        <v>12</v>
      </c>
      <c r="H7" s="13" t="s">
        <v>13</v>
      </c>
      <c r="I7" s="12" t="s">
        <v>12</v>
      </c>
      <c r="J7" s="13" t="s">
        <v>13</v>
      </c>
    </row>
    <row r="8" spans="1:10" s="14" customFormat="1" ht="31.5" x14ac:dyDescent="0.25">
      <c r="A8" s="15" t="s">
        <v>14</v>
      </c>
      <c r="B8" s="16" t="s">
        <v>15</v>
      </c>
      <c r="C8" s="17"/>
      <c r="D8" s="16"/>
      <c r="E8" s="16"/>
      <c r="F8" s="16"/>
      <c r="G8" s="18">
        <f>G9+G119+G169+G288+G337+G347+G568+G626+G638+G707+G746</f>
        <v>676659867.69000006</v>
      </c>
      <c r="H8" s="18">
        <f>H9+H119+H169+H288+H337+H347+H568+H626+H638+H707+H746</f>
        <v>16082095.66</v>
      </c>
      <c r="I8" s="18">
        <f>I9+I119+I169+I288+I337+I347+I568+I626+I638+I707+I746</f>
        <v>643947180.18000007</v>
      </c>
      <c r="J8" s="18">
        <f>J9+J119+J169+J288+J337+J347+J568+J626+J638+J707+J746</f>
        <v>16206169.029999999</v>
      </c>
    </row>
    <row r="9" spans="1:10" x14ac:dyDescent="0.25">
      <c r="A9" s="19" t="s">
        <v>16</v>
      </c>
      <c r="B9" s="8" t="s">
        <v>15</v>
      </c>
      <c r="C9" s="3" t="s">
        <v>17</v>
      </c>
      <c r="G9" s="20">
        <f>G10+G19+G46+G52+G57+G62</f>
        <v>114518326.34999999</v>
      </c>
      <c r="H9" s="20">
        <f>H10+H19+H46+H52+H57+H62</f>
        <v>7404.35</v>
      </c>
      <c r="I9" s="20">
        <f>I10+I19+I46+I52+I57+I62</f>
        <v>98911380.710000008</v>
      </c>
      <c r="J9" s="20">
        <f>J10+J19+J46+J52+J57+J62</f>
        <v>1158.71</v>
      </c>
    </row>
    <row r="10" spans="1:10" ht="31.5" x14ac:dyDescent="0.25">
      <c r="A10" s="19" t="s">
        <v>18</v>
      </c>
      <c r="B10" s="8" t="s">
        <v>15</v>
      </c>
      <c r="C10" s="3" t="s">
        <v>17</v>
      </c>
      <c r="D10" s="3" t="s">
        <v>19</v>
      </c>
      <c r="G10" s="20">
        <f t="shared" ref="G10:G11" si="0">G11</f>
        <v>3500000</v>
      </c>
      <c r="H10" s="20">
        <f>H11</f>
        <v>0</v>
      </c>
      <c r="I10" s="20">
        <f t="shared" ref="I10:I11" si="1">I11</f>
        <v>3199300</v>
      </c>
      <c r="J10" s="20">
        <f>J11</f>
        <v>0</v>
      </c>
    </row>
    <row r="11" spans="1:10" x14ac:dyDescent="0.25">
      <c r="A11" s="19" t="s">
        <v>20</v>
      </c>
      <c r="B11" s="8" t="s">
        <v>15</v>
      </c>
      <c r="C11" s="3" t="s">
        <v>17</v>
      </c>
      <c r="D11" s="3" t="s">
        <v>19</v>
      </c>
      <c r="E11" s="3" t="s">
        <v>21</v>
      </c>
      <c r="G11" s="20">
        <f t="shared" si="0"/>
        <v>3500000</v>
      </c>
      <c r="H11" s="20"/>
      <c r="I11" s="20">
        <f t="shared" si="1"/>
        <v>3199300</v>
      </c>
      <c r="J11" s="20"/>
    </row>
    <row r="12" spans="1:10" x14ac:dyDescent="0.25">
      <c r="A12" s="19" t="s">
        <v>591</v>
      </c>
      <c r="B12" s="8" t="s">
        <v>15</v>
      </c>
      <c r="C12" s="3" t="s">
        <v>17</v>
      </c>
      <c r="D12" s="3" t="s">
        <v>19</v>
      </c>
      <c r="E12" s="3" t="s">
        <v>22</v>
      </c>
      <c r="G12" s="20">
        <f>G13+G15</f>
        <v>3500000</v>
      </c>
      <c r="H12" s="20"/>
      <c r="I12" s="20">
        <f>I13+I15</f>
        <v>3199300</v>
      </c>
      <c r="J12" s="20"/>
    </row>
    <row r="13" spans="1:10" x14ac:dyDescent="0.25">
      <c r="A13" s="19" t="s">
        <v>592</v>
      </c>
      <c r="B13" s="8" t="s">
        <v>15</v>
      </c>
      <c r="C13" s="3" t="s">
        <v>17</v>
      </c>
      <c r="D13" s="3" t="s">
        <v>19</v>
      </c>
      <c r="E13" s="3" t="s">
        <v>23</v>
      </c>
      <c r="G13" s="20">
        <f>G14+G17</f>
        <v>3500000</v>
      </c>
      <c r="H13" s="20"/>
      <c r="I13" s="20">
        <f>I14+I17</f>
        <v>3199300</v>
      </c>
      <c r="J13" s="20"/>
    </row>
    <row r="14" spans="1:10" ht="63" x14ac:dyDescent="0.25">
      <c r="A14" s="19" t="s">
        <v>24</v>
      </c>
      <c r="B14" s="8" t="s">
        <v>15</v>
      </c>
      <c r="C14" s="3" t="s">
        <v>17</v>
      </c>
      <c r="D14" s="3" t="s">
        <v>19</v>
      </c>
      <c r="E14" s="3" t="s">
        <v>23</v>
      </c>
      <c r="F14" s="3" t="s">
        <v>25</v>
      </c>
      <c r="G14" s="20">
        <v>3500000</v>
      </c>
      <c r="H14" s="20"/>
      <c r="I14" s="20">
        <v>3199300</v>
      </c>
      <c r="J14" s="20"/>
    </row>
    <row r="15" spans="1:10" ht="63" hidden="1" x14ac:dyDescent="0.25">
      <c r="A15" s="19" t="s">
        <v>26</v>
      </c>
      <c r="B15" s="8" t="s">
        <v>15</v>
      </c>
      <c r="C15" s="3" t="s">
        <v>17</v>
      </c>
      <c r="D15" s="3" t="s">
        <v>19</v>
      </c>
      <c r="E15" s="3" t="s">
        <v>27</v>
      </c>
      <c r="G15" s="20">
        <f>G16</f>
        <v>0</v>
      </c>
      <c r="H15" s="20"/>
      <c r="I15" s="20">
        <f>I16</f>
        <v>0</v>
      </c>
      <c r="J15" s="20"/>
    </row>
    <row r="16" spans="1:10" ht="63" hidden="1" x14ac:dyDescent="0.25">
      <c r="A16" s="19" t="s">
        <v>24</v>
      </c>
      <c r="B16" s="8" t="s">
        <v>15</v>
      </c>
      <c r="C16" s="3" t="s">
        <v>17</v>
      </c>
      <c r="D16" s="3" t="s">
        <v>19</v>
      </c>
      <c r="E16" s="3" t="s">
        <v>27</v>
      </c>
      <c r="F16" s="3" t="s">
        <v>25</v>
      </c>
      <c r="G16" s="20"/>
      <c r="H16" s="20"/>
      <c r="I16" s="20"/>
      <c r="J16" s="20"/>
    </row>
    <row r="17" spans="1:10" ht="78.75" hidden="1" x14ac:dyDescent="0.25">
      <c r="A17" s="19" t="s">
        <v>28</v>
      </c>
      <c r="B17" s="8" t="s">
        <v>15</v>
      </c>
      <c r="C17" s="3" t="s">
        <v>17</v>
      </c>
      <c r="D17" s="3" t="s">
        <v>19</v>
      </c>
      <c r="E17" s="3" t="s">
        <v>29</v>
      </c>
      <c r="G17" s="20">
        <f>G18</f>
        <v>0</v>
      </c>
      <c r="H17" s="20"/>
      <c r="I17" s="20">
        <f>I18</f>
        <v>0</v>
      </c>
      <c r="J17" s="20"/>
    </row>
    <row r="18" spans="1:10" ht="63" hidden="1" x14ac:dyDescent="0.25">
      <c r="A18" s="19" t="s">
        <v>24</v>
      </c>
      <c r="B18" s="8" t="s">
        <v>15</v>
      </c>
      <c r="C18" s="3" t="s">
        <v>17</v>
      </c>
      <c r="D18" s="3" t="s">
        <v>19</v>
      </c>
      <c r="E18" s="3" t="s">
        <v>29</v>
      </c>
      <c r="F18" s="3" t="s">
        <v>25</v>
      </c>
      <c r="G18" s="20"/>
      <c r="H18" s="20"/>
      <c r="I18" s="20"/>
      <c r="J18" s="20"/>
    </row>
    <row r="19" spans="1:10" ht="47.25" x14ac:dyDescent="0.25">
      <c r="A19" s="19" t="s">
        <v>30</v>
      </c>
      <c r="B19" s="8" t="s">
        <v>15</v>
      </c>
      <c r="C19" s="3" t="s">
        <v>17</v>
      </c>
      <c r="D19" s="3" t="s">
        <v>31</v>
      </c>
      <c r="G19" s="20">
        <f>G20+G42</f>
        <v>48294382</v>
      </c>
      <c r="H19" s="20">
        <f>H20</f>
        <v>0</v>
      </c>
      <c r="I19" s="20">
        <f>I20+I42</f>
        <v>43694382</v>
      </c>
      <c r="J19" s="20">
        <f>J20</f>
        <v>0</v>
      </c>
    </row>
    <row r="20" spans="1:10" ht="31.5" x14ac:dyDescent="0.25">
      <c r="A20" s="19" t="s">
        <v>32</v>
      </c>
      <c r="B20" s="8" t="s">
        <v>15</v>
      </c>
      <c r="C20" s="3" t="s">
        <v>17</v>
      </c>
      <c r="D20" s="3" t="s">
        <v>31</v>
      </c>
      <c r="E20" s="3" t="s">
        <v>33</v>
      </c>
      <c r="G20" s="20">
        <f t="shared" ref="G20:G21" si="2">G21</f>
        <v>48294382</v>
      </c>
      <c r="H20" s="20"/>
      <c r="I20" s="20">
        <f t="shared" ref="I20:I21" si="3">I21</f>
        <v>43694382</v>
      </c>
      <c r="J20" s="20"/>
    </row>
    <row r="21" spans="1:10" ht="47.25" x14ac:dyDescent="0.25">
      <c r="A21" s="19" t="s">
        <v>34</v>
      </c>
      <c r="B21" s="8" t="s">
        <v>15</v>
      </c>
      <c r="C21" s="3" t="s">
        <v>17</v>
      </c>
      <c r="D21" s="3" t="s">
        <v>31</v>
      </c>
      <c r="E21" s="3" t="s">
        <v>35</v>
      </c>
      <c r="G21" s="20">
        <f t="shared" si="2"/>
        <v>48294382</v>
      </c>
      <c r="H21" s="20"/>
      <c r="I21" s="20">
        <f t="shared" si="3"/>
        <v>43694382</v>
      </c>
      <c r="J21" s="20"/>
    </row>
    <row r="22" spans="1:10" ht="47.25" x14ac:dyDescent="0.25">
      <c r="A22" s="19" t="s">
        <v>36</v>
      </c>
      <c r="B22" s="8" t="s">
        <v>15</v>
      </c>
      <c r="C22" s="3" t="s">
        <v>17</v>
      </c>
      <c r="D22" s="3" t="s">
        <v>31</v>
      </c>
      <c r="E22" s="3" t="s">
        <v>37</v>
      </c>
      <c r="G22" s="20">
        <f>G25+G27+G38+G23+G33+G31+G35+G40</f>
        <v>48294382</v>
      </c>
      <c r="H22" s="20"/>
      <c r="I22" s="20">
        <f>I25+I27+I38+I23+I33+I31+I35+I40</f>
        <v>43694382</v>
      </c>
      <c r="J22" s="20"/>
    </row>
    <row r="23" spans="1:10" ht="31.5" hidden="1" x14ac:dyDescent="0.25">
      <c r="A23" s="19" t="s">
        <v>38</v>
      </c>
      <c r="B23" s="8" t="s">
        <v>15</v>
      </c>
      <c r="C23" s="3" t="s">
        <v>17</v>
      </c>
      <c r="D23" s="3" t="s">
        <v>31</v>
      </c>
      <c r="E23" s="3" t="s">
        <v>39</v>
      </c>
      <c r="G23" s="20">
        <f>G24</f>
        <v>0</v>
      </c>
      <c r="H23" s="20"/>
      <c r="I23" s="20">
        <f>I24</f>
        <v>0</v>
      </c>
      <c r="J23" s="20"/>
    </row>
    <row r="24" spans="1:10" ht="63" hidden="1" x14ac:dyDescent="0.25">
      <c r="A24" s="19" t="s">
        <v>24</v>
      </c>
      <c r="B24" s="8" t="s">
        <v>15</v>
      </c>
      <c r="C24" s="3" t="s">
        <v>17</v>
      </c>
      <c r="D24" s="3" t="s">
        <v>31</v>
      </c>
      <c r="E24" s="3" t="s">
        <v>39</v>
      </c>
      <c r="F24" s="3" t="s">
        <v>25</v>
      </c>
      <c r="G24" s="20">
        <v>0</v>
      </c>
      <c r="H24" s="20"/>
      <c r="I24" s="20">
        <v>0</v>
      </c>
      <c r="J24" s="20"/>
    </row>
    <row r="25" spans="1:10" ht="31.5" x14ac:dyDescent="0.25">
      <c r="A25" s="19" t="s">
        <v>40</v>
      </c>
      <c r="B25" s="8" t="s">
        <v>15</v>
      </c>
      <c r="C25" s="3" t="s">
        <v>17</v>
      </c>
      <c r="D25" s="3" t="s">
        <v>31</v>
      </c>
      <c r="E25" s="3" t="s">
        <v>41</v>
      </c>
      <c r="G25" s="20">
        <f>G26</f>
        <v>47274382</v>
      </c>
      <c r="H25" s="20"/>
      <c r="I25" s="20">
        <f>I26</f>
        <v>43274382</v>
      </c>
      <c r="J25" s="20"/>
    </row>
    <row r="26" spans="1:10" ht="63" x14ac:dyDescent="0.25">
      <c r="A26" s="19" t="s">
        <v>24</v>
      </c>
      <c r="B26" s="8" t="s">
        <v>15</v>
      </c>
      <c r="C26" s="3" t="s">
        <v>17</v>
      </c>
      <c r="D26" s="3" t="s">
        <v>31</v>
      </c>
      <c r="E26" s="3" t="s">
        <v>41</v>
      </c>
      <c r="F26" s="3" t="s">
        <v>25</v>
      </c>
      <c r="G26" s="20">
        <v>47274382</v>
      </c>
      <c r="H26" s="20"/>
      <c r="I26" s="20">
        <v>43274382</v>
      </c>
      <c r="J26" s="20"/>
    </row>
    <row r="27" spans="1:10" ht="31.5" x14ac:dyDescent="0.25">
      <c r="A27" s="19" t="s">
        <v>42</v>
      </c>
      <c r="B27" s="8" t="s">
        <v>15</v>
      </c>
      <c r="C27" s="3" t="s">
        <v>17</v>
      </c>
      <c r="D27" s="3" t="s">
        <v>31</v>
      </c>
      <c r="E27" s="3" t="s">
        <v>43</v>
      </c>
      <c r="G27" s="20">
        <f>G29+G28+G30</f>
        <v>420000</v>
      </c>
      <c r="H27" s="20"/>
      <c r="I27" s="20">
        <f>I29+I28+I30</f>
        <v>420000</v>
      </c>
      <c r="J27" s="20"/>
    </row>
    <row r="28" spans="1:10" ht="63" x14ac:dyDescent="0.25">
      <c r="A28" s="19" t="s">
        <v>24</v>
      </c>
      <c r="B28" s="8" t="s">
        <v>15</v>
      </c>
      <c r="C28" s="3" t="s">
        <v>17</v>
      </c>
      <c r="D28" s="3" t="s">
        <v>31</v>
      </c>
      <c r="E28" s="3" t="s">
        <v>43</v>
      </c>
      <c r="F28" s="3" t="s">
        <v>25</v>
      </c>
      <c r="G28" s="20">
        <v>250000</v>
      </c>
      <c r="H28" s="20"/>
      <c r="I28" s="20">
        <v>250000</v>
      </c>
      <c r="J28" s="20"/>
    </row>
    <row r="29" spans="1:10" ht="31.5" x14ac:dyDescent="0.25">
      <c r="A29" s="19" t="s">
        <v>44</v>
      </c>
      <c r="B29" s="8" t="s">
        <v>15</v>
      </c>
      <c r="C29" s="3" t="s">
        <v>17</v>
      </c>
      <c r="D29" s="3" t="s">
        <v>31</v>
      </c>
      <c r="E29" s="3" t="s">
        <v>43</v>
      </c>
      <c r="F29" s="3" t="s">
        <v>45</v>
      </c>
      <c r="G29" s="20">
        <v>160000</v>
      </c>
      <c r="H29" s="20"/>
      <c r="I29" s="20">
        <v>160000</v>
      </c>
      <c r="J29" s="20"/>
    </row>
    <row r="30" spans="1:10" x14ac:dyDescent="0.25">
      <c r="A30" s="19" t="s">
        <v>46</v>
      </c>
      <c r="B30" s="8" t="s">
        <v>15</v>
      </c>
      <c r="C30" s="3" t="s">
        <v>17</v>
      </c>
      <c r="D30" s="3" t="s">
        <v>31</v>
      </c>
      <c r="E30" s="3" t="s">
        <v>43</v>
      </c>
      <c r="F30" s="3" t="s">
        <v>47</v>
      </c>
      <c r="G30" s="20">
        <v>10000</v>
      </c>
      <c r="H30" s="20"/>
      <c r="I30" s="20">
        <v>10000</v>
      </c>
      <c r="J30" s="20"/>
    </row>
    <row r="31" spans="1:10" ht="94.5" hidden="1" x14ac:dyDescent="0.25">
      <c r="A31" s="19" t="s">
        <v>48</v>
      </c>
      <c r="B31" s="8" t="s">
        <v>15</v>
      </c>
      <c r="C31" s="3" t="s">
        <v>17</v>
      </c>
      <c r="D31" s="3" t="s">
        <v>31</v>
      </c>
      <c r="E31" s="3" t="s">
        <v>49</v>
      </c>
      <c r="G31" s="20">
        <f>G32</f>
        <v>0</v>
      </c>
      <c r="H31" s="20"/>
      <c r="I31" s="20">
        <f>I32</f>
        <v>0</v>
      </c>
      <c r="J31" s="20"/>
    </row>
    <row r="32" spans="1:10" ht="63" hidden="1" x14ac:dyDescent="0.25">
      <c r="A32" s="19" t="s">
        <v>24</v>
      </c>
      <c r="B32" s="8" t="s">
        <v>15</v>
      </c>
      <c r="C32" s="3" t="s">
        <v>17</v>
      </c>
      <c r="D32" s="3" t="s">
        <v>31</v>
      </c>
      <c r="E32" s="3" t="s">
        <v>49</v>
      </c>
      <c r="F32" s="3" t="s">
        <v>25</v>
      </c>
      <c r="G32" s="20"/>
      <c r="H32" s="20"/>
      <c r="I32" s="20"/>
      <c r="J32" s="20"/>
    </row>
    <row r="33" spans="1:10" ht="47.25" hidden="1" x14ac:dyDescent="0.25">
      <c r="A33" s="19" t="s">
        <v>50</v>
      </c>
      <c r="B33" s="8" t="s">
        <v>15</v>
      </c>
      <c r="C33" s="3" t="s">
        <v>17</v>
      </c>
      <c r="D33" s="3" t="s">
        <v>31</v>
      </c>
      <c r="E33" s="3" t="s">
        <v>51</v>
      </c>
      <c r="G33" s="20">
        <f>G34</f>
        <v>0</v>
      </c>
      <c r="H33" s="20"/>
      <c r="I33" s="20">
        <f>I34</f>
        <v>0</v>
      </c>
      <c r="J33" s="20"/>
    </row>
    <row r="34" spans="1:10" ht="63" hidden="1" x14ac:dyDescent="0.25">
      <c r="A34" s="19" t="s">
        <v>24</v>
      </c>
      <c r="B34" s="8" t="s">
        <v>15</v>
      </c>
      <c r="C34" s="3" t="s">
        <v>17</v>
      </c>
      <c r="D34" s="3" t="s">
        <v>31</v>
      </c>
      <c r="E34" s="3" t="s">
        <v>51</v>
      </c>
      <c r="F34" s="3" t="s">
        <v>25</v>
      </c>
      <c r="G34" s="20"/>
      <c r="H34" s="20"/>
      <c r="I34" s="20"/>
      <c r="J34" s="20"/>
    </row>
    <row r="35" spans="1:10" ht="94.5" hidden="1" x14ac:dyDescent="0.25">
      <c r="A35" s="19" t="s">
        <v>52</v>
      </c>
      <c r="B35" s="8" t="s">
        <v>15</v>
      </c>
      <c r="C35" s="3" t="s">
        <v>17</v>
      </c>
      <c r="D35" s="3" t="s">
        <v>31</v>
      </c>
      <c r="E35" s="3" t="s">
        <v>53</v>
      </c>
      <c r="G35" s="20">
        <f>SUM(G36:G37)</f>
        <v>0</v>
      </c>
      <c r="H35" s="20"/>
      <c r="I35" s="20">
        <f>SUM(I36:I37)</f>
        <v>0</v>
      </c>
      <c r="J35" s="20"/>
    </row>
    <row r="36" spans="1:10" ht="63" hidden="1" x14ac:dyDescent="0.25">
      <c r="A36" s="19" t="s">
        <v>24</v>
      </c>
      <c r="B36" s="8" t="s">
        <v>15</v>
      </c>
      <c r="C36" s="3" t="s">
        <v>17</v>
      </c>
      <c r="D36" s="3" t="s">
        <v>31</v>
      </c>
      <c r="E36" s="3" t="s">
        <v>53</v>
      </c>
      <c r="F36" s="3" t="s">
        <v>25</v>
      </c>
      <c r="G36" s="20"/>
      <c r="H36" s="20"/>
      <c r="I36" s="20"/>
      <c r="J36" s="20"/>
    </row>
    <row r="37" spans="1:10" hidden="1" x14ac:dyDescent="0.25">
      <c r="A37" s="19" t="s">
        <v>54</v>
      </c>
      <c r="B37" s="8" t="s">
        <v>15</v>
      </c>
      <c r="C37" s="3" t="s">
        <v>17</v>
      </c>
      <c r="D37" s="3" t="s">
        <v>31</v>
      </c>
      <c r="E37" s="3" t="s">
        <v>53</v>
      </c>
      <c r="F37" s="3" t="s">
        <v>55</v>
      </c>
      <c r="G37" s="20"/>
      <c r="H37" s="20"/>
      <c r="I37" s="20"/>
      <c r="J37" s="20"/>
    </row>
    <row r="38" spans="1:10" ht="63" x14ac:dyDescent="0.25">
      <c r="A38" s="19" t="s">
        <v>26</v>
      </c>
      <c r="B38" s="8" t="s">
        <v>15</v>
      </c>
      <c r="C38" s="3" t="s">
        <v>17</v>
      </c>
      <c r="D38" s="3" t="s">
        <v>31</v>
      </c>
      <c r="E38" s="3" t="s">
        <v>56</v>
      </c>
      <c r="G38" s="20">
        <f>G39</f>
        <v>600000</v>
      </c>
      <c r="H38" s="20"/>
      <c r="I38" s="20">
        <f>I39</f>
        <v>0</v>
      </c>
      <c r="J38" s="20"/>
    </row>
    <row r="39" spans="1:10" ht="63" x14ac:dyDescent="0.25">
      <c r="A39" s="19" t="s">
        <v>24</v>
      </c>
      <c r="B39" s="8" t="s">
        <v>15</v>
      </c>
      <c r="C39" s="3" t="s">
        <v>17</v>
      </c>
      <c r="D39" s="3" t="s">
        <v>31</v>
      </c>
      <c r="E39" s="3" t="s">
        <v>56</v>
      </c>
      <c r="F39" s="3" t="s">
        <v>25</v>
      </c>
      <c r="G39" s="20">
        <v>600000</v>
      </c>
      <c r="H39" s="20"/>
      <c r="I39" s="20">
        <v>0</v>
      </c>
      <c r="J39" s="20"/>
    </row>
    <row r="40" spans="1:10" ht="110.25" hidden="1" x14ac:dyDescent="0.25">
      <c r="A40" s="19" t="s">
        <v>57</v>
      </c>
      <c r="B40" s="8" t="s">
        <v>15</v>
      </c>
      <c r="C40" s="3" t="s">
        <v>17</v>
      </c>
      <c r="D40" s="3" t="s">
        <v>31</v>
      </c>
      <c r="E40" s="3" t="s">
        <v>58</v>
      </c>
      <c r="G40" s="20">
        <f>G41</f>
        <v>0</v>
      </c>
      <c r="H40" s="20"/>
      <c r="I40" s="20">
        <f>I41</f>
        <v>0</v>
      </c>
      <c r="J40" s="20"/>
    </row>
    <row r="41" spans="1:10" ht="63" hidden="1" x14ac:dyDescent="0.25">
      <c r="A41" s="19" t="s">
        <v>24</v>
      </c>
      <c r="B41" s="8" t="s">
        <v>15</v>
      </c>
      <c r="C41" s="3" t="s">
        <v>17</v>
      </c>
      <c r="D41" s="3" t="s">
        <v>31</v>
      </c>
      <c r="E41" s="3" t="s">
        <v>58</v>
      </c>
      <c r="F41" s="3" t="s">
        <v>25</v>
      </c>
      <c r="G41" s="20"/>
      <c r="H41" s="20"/>
      <c r="I41" s="20"/>
      <c r="J41" s="20"/>
    </row>
    <row r="42" spans="1:10" hidden="1" x14ac:dyDescent="0.25">
      <c r="A42" s="19" t="s">
        <v>20</v>
      </c>
      <c r="B42" s="8" t="s">
        <v>15</v>
      </c>
      <c r="C42" s="3" t="s">
        <v>17</v>
      </c>
      <c r="D42" s="3" t="s">
        <v>31</v>
      </c>
      <c r="E42" s="3" t="s">
        <v>21</v>
      </c>
      <c r="G42" s="20">
        <f t="shared" ref="G42:H60" si="4">G43</f>
        <v>0</v>
      </c>
      <c r="H42" s="20"/>
      <c r="I42" s="20">
        <f t="shared" ref="I42:J60" si="5">I43</f>
        <v>0</v>
      </c>
      <c r="J42" s="20"/>
    </row>
    <row r="43" spans="1:10" hidden="1" x14ac:dyDescent="0.25">
      <c r="A43" s="19" t="s">
        <v>59</v>
      </c>
      <c r="B43" s="8" t="s">
        <v>15</v>
      </c>
      <c r="C43" s="3" t="s">
        <v>17</v>
      </c>
      <c r="D43" s="3" t="s">
        <v>31</v>
      </c>
      <c r="E43" s="3" t="s">
        <v>60</v>
      </c>
      <c r="G43" s="20">
        <f t="shared" si="4"/>
        <v>0</v>
      </c>
      <c r="H43" s="20"/>
      <c r="I43" s="20">
        <f t="shared" si="5"/>
        <v>0</v>
      </c>
      <c r="J43" s="20"/>
    </row>
    <row r="44" spans="1:10" ht="94.5" hidden="1" x14ac:dyDescent="0.25">
      <c r="A44" s="19" t="s">
        <v>61</v>
      </c>
      <c r="B44" s="8" t="s">
        <v>15</v>
      </c>
      <c r="C44" s="3" t="s">
        <v>17</v>
      </c>
      <c r="D44" s="3" t="s">
        <v>31</v>
      </c>
      <c r="E44" s="3" t="s">
        <v>62</v>
      </c>
      <c r="G44" s="20">
        <f t="shared" si="4"/>
        <v>0</v>
      </c>
      <c r="H44" s="20"/>
      <c r="I44" s="20">
        <f t="shared" si="5"/>
        <v>0</v>
      </c>
      <c r="J44" s="20"/>
    </row>
    <row r="45" spans="1:10" ht="63" hidden="1" x14ac:dyDescent="0.25">
      <c r="A45" s="19" t="s">
        <v>24</v>
      </c>
      <c r="B45" s="8" t="s">
        <v>15</v>
      </c>
      <c r="C45" s="3" t="s">
        <v>17</v>
      </c>
      <c r="D45" s="3" t="s">
        <v>31</v>
      </c>
      <c r="E45" s="3" t="s">
        <v>62</v>
      </c>
      <c r="F45" s="3" t="s">
        <v>25</v>
      </c>
      <c r="G45" s="20"/>
      <c r="H45" s="20"/>
      <c r="I45" s="20"/>
      <c r="J45" s="20"/>
    </row>
    <row r="46" spans="1:10" x14ac:dyDescent="0.25">
      <c r="A46" s="19" t="s">
        <v>63</v>
      </c>
      <c r="B46" s="8" t="s">
        <v>15</v>
      </c>
      <c r="C46" s="3" t="s">
        <v>17</v>
      </c>
      <c r="D46" s="3" t="s">
        <v>64</v>
      </c>
      <c r="G46" s="20">
        <f t="shared" si="4"/>
        <v>7404.35</v>
      </c>
      <c r="H46" s="20">
        <f t="shared" si="4"/>
        <v>7404.35</v>
      </c>
      <c r="I46" s="20">
        <f t="shared" si="5"/>
        <v>1158.71</v>
      </c>
      <c r="J46" s="20">
        <f t="shared" si="5"/>
        <v>1158.71</v>
      </c>
    </row>
    <row r="47" spans="1:10" ht="31.5" x14ac:dyDescent="0.25">
      <c r="A47" s="19" t="s">
        <v>32</v>
      </c>
      <c r="B47" s="8" t="s">
        <v>15</v>
      </c>
      <c r="C47" s="3" t="s">
        <v>17</v>
      </c>
      <c r="D47" s="3" t="s">
        <v>64</v>
      </c>
      <c r="E47" s="3" t="s">
        <v>33</v>
      </c>
      <c r="G47" s="20">
        <f t="shared" si="4"/>
        <v>7404.35</v>
      </c>
      <c r="H47" s="20">
        <f t="shared" si="4"/>
        <v>7404.35</v>
      </c>
      <c r="I47" s="20">
        <f t="shared" si="5"/>
        <v>1158.71</v>
      </c>
      <c r="J47" s="20">
        <f t="shared" si="5"/>
        <v>1158.71</v>
      </c>
    </row>
    <row r="48" spans="1:10" ht="47.25" x14ac:dyDescent="0.25">
      <c r="A48" s="19" t="s">
        <v>34</v>
      </c>
      <c r="B48" s="8" t="s">
        <v>15</v>
      </c>
      <c r="C48" s="3" t="s">
        <v>17</v>
      </c>
      <c r="D48" s="3" t="s">
        <v>64</v>
      </c>
      <c r="E48" s="3" t="s">
        <v>35</v>
      </c>
      <c r="G48" s="20">
        <f t="shared" si="4"/>
        <v>7404.35</v>
      </c>
      <c r="H48" s="20">
        <f t="shared" si="4"/>
        <v>7404.35</v>
      </c>
      <c r="I48" s="20">
        <f t="shared" si="5"/>
        <v>1158.71</v>
      </c>
      <c r="J48" s="20">
        <f t="shared" si="5"/>
        <v>1158.71</v>
      </c>
    </row>
    <row r="49" spans="1:10" ht="47.25" x14ac:dyDescent="0.25">
      <c r="A49" s="19" t="s">
        <v>65</v>
      </c>
      <c r="B49" s="8" t="s">
        <v>15</v>
      </c>
      <c r="C49" s="3" t="s">
        <v>17</v>
      </c>
      <c r="D49" s="3" t="s">
        <v>64</v>
      </c>
      <c r="E49" s="3" t="s">
        <v>66</v>
      </c>
      <c r="G49" s="20">
        <f t="shared" si="4"/>
        <v>7404.35</v>
      </c>
      <c r="H49" s="20">
        <f t="shared" si="4"/>
        <v>7404.35</v>
      </c>
      <c r="I49" s="20">
        <f t="shared" si="5"/>
        <v>1158.71</v>
      </c>
      <c r="J49" s="20">
        <f t="shared" si="5"/>
        <v>1158.71</v>
      </c>
    </row>
    <row r="50" spans="1:10" ht="47.25" x14ac:dyDescent="0.25">
      <c r="A50" s="19" t="s">
        <v>67</v>
      </c>
      <c r="B50" s="8" t="s">
        <v>15</v>
      </c>
      <c r="C50" s="3" t="s">
        <v>17</v>
      </c>
      <c r="D50" s="3" t="s">
        <v>64</v>
      </c>
      <c r="E50" s="3" t="s">
        <v>68</v>
      </c>
      <c r="G50" s="20">
        <f t="shared" si="4"/>
        <v>7404.35</v>
      </c>
      <c r="H50" s="20">
        <f t="shared" si="4"/>
        <v>7404.35</v>
      </c>
      <c r="I50" s="20">
        <f t="shared" si="5"/>
        <v>1158.71</v>
      </c>
      <c r="J50" s="20">
        <f t="shared" si="5"/>
        <v>1158.71</v>
      </c>
    </row>
    <row r="51" spans="1:10" ht="31.5" x14ac:dyDescent="0.25">
      <c r="A51" s="19" t="s">
        <v>44</v>
      </c>
      <c r="B51" s="8" t="s">
        <v>15</v>
      </c>
      <c r="C51" s="3" t="s">
        <v>17</v>
      </c>
      <c r="D51" s="3" t="s">
        <v>64</v>
      </c>
      <c r="E51" s="3" t="s">
        <v>68</v>
      </c>
      <c r="F51" s="3" t="s">
        <v>45</v>
      </c>
      <c r="G51" s="20">
        <v>7404.35</v>
      </c>
      <c r="H51" s="20">
        <v>7404.35</v>
      </c>
      <c r="I51" s="20">
        <v>1158.71</v>
      </c>
      <c r="J51" s="20">
        <v>1158.71</v>
      </c>
    </row>
    <row r="52" spans="1:10" hidden="1" x14ac:dyDescent="0.25">
      <c r="A52" s="21" t="s">
        <v>69</v>
      </c>
      <c r="B52" s="8" t="s">
        <v>15</v>
      </c>
      <c r="C52" s="3" t="s">
        <v>17</v>
      </c>
      <c r="D52" s="3" t="s">
        <v>70</v>
      </c>
      <c r="E52" s="8"/>
      <c r="G52" s="22">
        <f t="shared" si="4"/>
        <v>0</v>
      </c>
      <c r="H52" s="22"/>
      <c r="I52" s="22">
        <f t="shared" si="5"/>
        <v>0</v>
      </c>
      <c r="J52" s="22"/>
    </row>
    <row r="53" spans="1:10" hidden="1" x14ac:dyDescent="0.25">
      <c r="A53" s="2" t="s">
        <v>20</v>
      </c>
      <c r="B53" s="8" t="s">
        <v>15</v>
      </c>
      <c r="C53" s="3" t="s">
        <v>17</v>
      </c>
      <c r="D53" s="3" t="s">
        <v>70</v>
      </c>
      <c r="E53" s="8" t="s">
        <v>21</v>
      </c>
      <c r="G53" s="22">
        <f t="shared" si="4"/>
        <v>0</v>
      </c>
      <c r="H53" s="22"/>
      <c r="I53" s="22">
        <f t="shared" si="5"/>
        <v>0</v>
      </c>
      <c r="J53" s="22"/>
    </row>
    <row r="54" spans="1:10" hidden="1" x14ac:dyDescent="0.25">
      <c r="A54" s="2" t="s">
        <v>59</v>
      </c>
      <c r="B54" s="8" t="s">
        <v>15</v>
      </c>
      <c r="C54" s="3" t="s">
        <v>17</v>
      </c>
      <c r="D54" s="3" t="s">
        <v>70</v>
      </c>
      <c r="E54" s="3" t="s">
        <v>60</v>
      </c>
      <c r="G54" s="22">
        <f t="shared" si="4"/>
        <v>0</v>
      </c>
      <c r="H54" s="22"/>
      <c r="I54" s="22">
        <f t="shared" si="5"/>
        <v>0</v>
      </c>
      <c r="J54" s="22"/>
    </row>
    <row r="55" spans="1:10" hidden="1" x14ac:dyDescent="0.25">
      <c r="A55" s="2" t="s">
        <v>71</v>
      </c>
      <c r="B55" s="8" t="s">
        <v>15</v>
      </c>
      <c r="C55" s="3" t="s">
        <v>17</v>
      </c>
      <c r="D55" s="3" t="s">
        <v>70</v>
      </c>
      <c r="E55" s="3" t="s">
        <v>72</v>
      </c>
      <c r="G55" s="22">
        <f t="shared" si="4"/>
        <v>0</v>
      </c>
      <c r="H55" s="22"/>
      <c r="I55" s="22">
        <f t="shared" si="5"/>
        <v>0</v>
      </c>
      <c r="J55" s="22"/>
    </row>
    <row r="56" spans="1:10" hidden="1" x14ac:dyDescent="0.25">
      <c r="A56" s="2" t="s">
        <v>46</v>
      </c>
      <c r="B56" s="8" t="s">
        <v>15</v>
      </c>
      <c r="C56" s="3" t="s">
        <v>17</v>
      </c>
      <c r="D56" s="3" t="s">
        <v>70</v>
      </c>
      <c r="E56" s="3" t="s">
        <v>72</v>
      </c>
      <c r="F56" s="3" t="s">
        <v>47</v>
      </c>
      <c r="G56" s="20"/>
      <c r="H56" s="20"/>
      <c r="I56" s="20"/>
      <c r="J56" s="20"/>
    </row>
    <row r="57" spans="1:10" x14ac:dyDescent="0.25">
      <c r="A57" s="2" t="s">
        <v>73</v>
      </c>
      <c r="B57" s="8" t="s">
        <v>15</v>
      </c>
      <c r="C57" s="23" t="s">
        <v>17</v>
      </c>
      <c r="D57" s="23" t="s">
        <v>74</v>
      </c>
      <c r="E57" s="23"/>
      <c r="F57" s="23"/>
      <c r="G57" s="20">
        <f t="shared" si="4"/>
        <v>300000</v>
      </c>
      <c r="H57" s="20">
        <f>H58</f>
        <v>0</v>
      </c>
      <c r="I57" s="20">
        <f t="shared" si="5"/>
        <v>300000</v>
      </c>
      <c r="J57" s="20">
        <f>J58</f>
        <v>0</v>
      </c>
    </row>
    <row r="58" spans="1:10" x14ac:dyDescent="0.25">
      <c r="A58" s="24" t="s">
        <v>20</v>
      </c>
      <c r="B58" s="8" t="s">
        <v>15</v>
      </c>
      <c r="C58" s="23" t="s">
        <v>17</v>
      </c>
      <c r="D58" s="23" t="s">
        <v>74</v>
      </c>
      <c r="E58" s="23" t="s">
        <v>21</v>
      </c>
      <c r="F58" s="23"/>
      <c r="G58" s="20">
        <f t="shared" si="4"/>
        <v>300000</v>
      </c>
      <c r="H58" s="20"/>
      <c r="I58" s="20">
        <f t="shared" si="5"/>
        <v>300000</v>
      </c>
      <c r="J58" s="20"/>
    </row>
    <row r="59" spans="1:10" x14ac:dyDescent="0.25">
      <c r="A59" s="25" t="s">
        <v>59</v>
      </c>
      <c r="B59" s="8" t="s">
        <v>15</v>
      </c>
      <c r="C59" s="23" t="s">
        <v>17</v>
      </c>
      <c r="D59" s="23" t="s">
        <v>74</v>
      </c>
      <c r="E59" s="23" t="s">
        <v>60</v>
      </c>
      <c r="F59" s="23"/>
      <c r="G59" s="20">
        <f t="shared" si="4"/>
        <v>300000</v>
      </c>
      <c r="H59" s="20"/>
      <c r="I59" s="20">
        <f t="shared" si="5"/>
        <v>300000</v>
      </c>
      <c r="J59" s="20"/>
    </row>
    <row r="60" spans="1:10" x14ac:dyDescent="0.25">
      <c r="A60" s="19" t="s">
        <v>75</v>
      </c>
      <c r="B60" s="8" t="s">
        <v>15</v>
      </c>
      <c r="C60" s="23" t="s">
        <v>17</v>
      </c>
      <c r="D60" s="23" t="s">
        <v>74</v>
      </c>
      <c r="E60" s="23" t="s">
        <v>76</v>
      </c>
      <c r="F60" s="23"/>
      <c r="G60" s="20">
        <f t="shared" si="4"/>
        <v>300000</v>
      </c>
      <c r="H60" s="20"/>
      <c r="I60" s="20">
        <f t="shared" si="5"/>
        <v>300000</v>
      </c>
      <c r="J60" s="20"/>
    </row>
    <row r="61" spans="1:10" x14ac:dyDescent="0.25">
      <c r="A61" s="21" t="s">
        <v>46</v>
      </c>
      <c r="B61" s="8" t="s">
        <v>15</v>
      </c>
      <c r="C61" s="23" t="s">
        <v>17</v>
      </c>
      <c r="D61" s="23" t="s">
        <v>74</v>
      </c>
      <c r="E61" s="23" t="s">
        <v>76</v>
      </c>
      <c r="F61" s="23" t="s">
        <v>47</v>
      </c>
      <c r="G61" s="20">
        <v>300000</v>
      </c>
      <c r="H61" s="20"/>
      <c r="I61" s="20">
        <v>300000</v>
      </c>
      <c r="J61" s="20"/>
    </row>
    <row r="62" spans="1:10" x14ac:dyDescent="0.25">
      <c r="A62" s="25" t="s">
        <v>77</v>
      </c>
      <c r="B62" s="8" t="s">
        <v>15</v>
      </c>
      <c r="C62" s="23" t="s">
        <v>17</v>
      </c>
      <c r="D62" s="23" t="s">
        <v>78</v>
      </c>
      <c r="E62" s="23"/>
      <c r="F62" s="23"/>
      <c r="G62" s="20">
        <f>G63+G114</f>
        <v>62416540</v>
      </c>
      <c r="H62" s="20">
        <f>H63+H114</f>
        <v>0</v>
      </c>
      <c r="I62" s="20">
        <f>I63+I114</f>
        <v>51716540</v>
      </c>
      <c r="J62" s="20">
        <f>J63+J114</f>
        <v>0</v>
      </c>
    </row>
    <row r="63" spans="1:10" ht="31.5" x14ac:dyDescent="0.25">
      <c r="A63" s="19" t="s">
        <v>32</v>
      </c>
      <c r="B63" s="8" t="s">
        <v>15</v>
      </c>
      <c r="C63" s="23" t="s">
        <v>17</v>
      </c>
      <c r="D63" s="23" t="s">
        <v>78</v>
      </c>
      <c r="E63" s="23">
        <v>7500000000</v>
      </c>
      <c r="F63" s="23"/>
      <c r="G63" s="20">
        <f>G64+G77+G82</f>
        <v>62416540</v>
      </c>
      <c r="H63" s="20">
        <f>H64+H77+H82</f>
        <v>0</v>
      </c>
      <c r="I63" s="20">
        <f>I64+I77+I82</f>
        <v>51716540</v>
      </c>
      <c r="J63" s="20">
        <f>J64+J77+J82</f>
        <v>0</v>
      </c>
    </row>
    <row r="64" spans="1:10" ht="47.25" x14ac:dyDescent="0.25">
      <c r="A64" s="21" t="s">
        <v>79</v>
      </c>
      <c r="B64" s="8" t="s">
        <v>15</v>
      </c>
      <c r="C64" s="23" t="s">
        <v>17</v>
      </c>
      <c r="D64" s="23" t="s">
        <v>78</v>
      </c>
      <c r="E64" s="23">
        <v>7520000000</v>
      </c>
      <c r="F64" s="23"/>
      <c r="G64" s="20">
        <f>G65+G68+G71+G74</f>
        <v>150000</v>
      </c>
      <c r="H64" s="20"/>
      <c r="I64" s="20">
        <f>I65+I68+I71+I74</f>
        <v>150000</v>
      </c>
      <c r="J64" s="20"/>
    </row>
    <row r="65" spans="1:10" ht="31.5" x14ac:dyDescent="0.25">
      <c r="A65" s="25" t="s">
        <v>80</v>
      </c>
      <c r="B65" s="8" t="s">
        <v>15</v>
      </c>
      <c r="C65" s="23" t="s">
        <v>17</v>
      </c>
      <c r="D65" s="23" t="s">
        <v>78</v>
      </c>
      <c r="E65" s="23">
        <v>7520100000</v>
      </c>
      <c r="F65" s="23"/>
      <c r="G65" s="20">
        <f t="shared" ref="G65:G78" si="6">G66</f>
        <v>100000</v>
      </c>
      <c r="H65" s="20"/>
      <c r="I65" s="20">
        <f t="shared" ref="I65:I78" si="7">I66</f>
        <v>100000</v>
      </c>
      <c r="J65" s="20"/>
    </row>
    <row r="66" spans="1:10" x14ac:dyDescent="0.25">
      <c r="A66" s="19" t="s">
        <v>81</v>
      </c>
      <c r="B66" s="8" t="s">
        <v>15</v>
      </c>
      <c r="C66" s="23" t="s">
        <v>17</v>
      </c>
      <c r="D66" s="23" t="s">
        <v>78</v>
      </c>
      <c r="E66" s="23">
        <v>7520129990</v>
      </c>
      <c r="F66" s="23"/>
      <c r="G66" s="20">
        <f t="shared" si="6"/>
        <v>100000</v>
      </c>
      <c r="H66" s="20"/>
      <c r="I66" s="20">
        <f t="shared" si="7"/>
        <v>100000</v>
      </c>
      <c r="J66" s="20"/>
    </row>
    <row r="67" spans="1:10" ht="31.5" x14ac:dyDescent="0.25">
      <c r="A67" s="21" t="s">
        <v>44</v>
      </c>
      <c r="B67" s="8" t="s">
        <v>15</v>
      </c>
      <c r="C67" s="23" t="s">
        <v>17</v>
      </c>
      <c r="D67" s="23" t="s">
        <v>78</v>
      </c>
      <c r="E67" s="23">
        <v>7520129990</v>
      </c>
      <c r="F67" s="23">
        <v>200</v>
      </c>
      <c r="G67" s="20">
        <v>100000</v>
      </c>
      <c r="H67" s="20"/>
      <c r="I67" s="20">
        <v>100000</v>
      </c>
      <c r="J67" s="20"/>
    </row>
    <row r="68" spans="1:10" ht="31.5" x14ac:dyDescent="0.25">
      <c r="A68" s="21" t="s">
        <v>82</v>
      </c>
      <c r="B68" s="8" t="s">
        <v>15</v>
      </c>
      <c r="C68" s="23" t="s">
        <v>17</v>
      </c>
      <c r="D68" s="23" t="s">
        <v>78</v>
      </c>
      <c r="E68" s="23">
        <v>7520200000</v>
      </c>
      <c r="F68" s="23"/>
      <c r="G68" s="20">
        <f t="shared" si="6"/>
        <v>50000</v>
      </c>
      <c r="H68" s="20"/>
      <c r="I68" s="20">
        <f t="shared" si="7"/>
        <v>50000</v>
      </c>
      <c r="J68" s="20"/>
    </row>
    <row r="69" spans="1:10" x14ac:dyDescent="0.25">
      <c r="A69" s="25" t="s">
        <v>81</v>
      </c>
      <c r="B69" s="8" t="s">
        <v>15</v>
      </c>
      <c r="C69" s="23" t="s">
        <v>17</v>
      </c>
      <c r="D69" s="23" t="s">
        <v>78</v>
      </c>
      <c r="E69" s="23">
        <v>7520229990</v>
      </c>
      <c r="F69" s="23"/>
      <c r="G69" s="20">
        <f t="shared" si="6"/>
        <v>50000</v>
      </c>
      <c r="H69" s="20"/>
      <c r="I69" s="20">
        <f t="shared" si="7"/>
        <v>50000</v>
      </c>
      <c r="J69" s="20"/>
    </row>
    <row r="70" spans="1:10" ht="31.5" x14ac:dyDescent="0.25">
      <c r="A70" s="19" t="s">
        <v>44</v>
      </c>
      <c r="B70" s="8" t="s">
        <v>15</v>
      </c>
      <c r="C70" s="23" t="s">
        <v>17</v>
      </c>
      <c r="D70" s="23" t="s">
        <v>78</v>
      </c>
      <c r="E70" s="23">
        <v>7520229990</v>
      </c>
      <c r="F70" s="23">
        <v>200</v>
      </c>
      <c r="G70" s="20">
        <v>50000</v>
      </c>
      <c r="H70" s="20"/>
      <c r="I70" s="20">
        <v>50000</v>
      </c>
      <c r="J70" s="20"/>
    </row>
    <row r="71" spans="1:10" ht="31.5" hidden="1" x14ac:dyDescent="0.25">
      <c r="A71" s="21" t="s">
        <v>83</v>
      </c>
      <c r="B71" s="8" t="s">
        <v>15</v>
      </c>
      <c r="C71" s="23" t="s">
        <v>17</v>
      </c>
      <c r="D71" s="23" t="s">
        <v>78</v>
      </c>
      <c r="E71" s="23">
        <v>7520300000</v>
      </c>
      <c r="F71" s="23"/>
      <c r="G71" s="20">
        <f t="shared" si="6"/>
        <v>0</v>
      </c>
      <c r="H71" s="20"/>
      <c r="I71" s="20">
        <f t="shared" si="7"/>
        <v>0</v>
      </c>
      <c r="J71" s="20"/>
    </row>
    <row r="72" spans="1:10" hidden="1" x14ac:dyDescent="0.25">
      <c r="A72" s="21" t="s">
        <v>81</v>
      </c>
      <c r="B72" s="8" t="s">
        <v>15</v>
      </c>
      <c r="C72" s="23" t="s">
        <v>17</v>
      </c>
      <c r="D72" s="23" t="s">
        <v>78</v>
      </c>
      <c r="E72" s="23">
        <v>7520329990</v>
      </c>
      <c r="F72" s="23"/>
      <c r="G72" s="20">
        <f t="shared" si="6"/>
        <v>0</v>
      </c>
      <c r="H72" s="20"/>
      <c r="I72" s="20">
        <f t="shared" si="7"/>
        <v>0</v>
      </c>
      <c r="J72" s="20"/>
    </row>
    <row r="73" spans="1:10" ht="31.5" hidden="1" x14ac:dyDescent="0.25">
      <c r="A73" s="21" t="s">
        <v>44</v>
      </c>
      <c r="B73" s="8" t="s">
        <v>15</v>
      </c>
      <c r="C73" s="23" t="s">
        <v>17</v>
      </c>
      <c r="D73" s="23" t="s">
        <v>78</v>
      </c>
      <c r="E73" s="23">
        <v>7520329990</v>
      </c>
      <c r="F73" s="23">
        <v>200</v>
      </c>
      <c r="G73" s="20"/>
      <c r="H73" s="20"/>
      <c r="I73" s="20"/>
      <c r="J73" s="20"/>
    </row>
    <row r="74" spans="1:10" ht="31.5" hidden="1" x14ac:dyDescent="0.25">
      <c r="A74" s="19" t="s">
        <v>84</v>
      </c>
      <c r="B74" s="8" t="s">
        <v>15</v>
      </c>
      <c r="C74" s="23" t="s">
        <v>17</v>
      </c>
      <c r="D74" s="23" t="s">
        <v>78</v>
      </c>
      <c r="E74" s="23">
        <v>7520400000</v>
      </c>
      <c r="F74" s="23"/>
      <c r="G74" s="20">
        <f t="shared" si="6"/>
        <v>0</v>
      </c>
      <c r="H74" s="20"/>
      <c r="I74" s="20">
        <f t="shared" si="7"/>
        <v>0</v>
      </c>
      <c r="J74" s="20"/>
    </row>
    <row r="75" spans="1:10" hidden="1" x14ac:dyDescent="0.25">
      <c r="A75" s="24" t="s">
        <v>81</v>
      </c>
      <c r="B75" s="8" t="s">
        <v>15</v>
      </c>
      <c r="C75" s="23" t="s">
        <v>17</v>
      </c>
      <c r="D75" s="23" t="s">
        <v>78</v>
      </c>
      <c r="E75" s="23">
        <v>7520429990</v>
      </c>
      <c r="F75" s="23"/>
      <c r="G75" s="20">
        <f t="shared" si="6"/>
        <v>0</v>
      </c>
      <c r="H75" s="20"/>
      <c r="I75" s="20">
        <f t="shared" si="7"/>
        <v>0</v>
      </c>
      <c r="J75" s="20"/>
    </row>
    <row r="76" spans="1:10" ht="31.5" hidden="1" x14ac:dyDescent="0.25">
      <c r="A76" s="21" t="s">
        <v>44</v>
      </c>
      <c r="B76" s="8" t="s">
        <v>15</v>
      </c>
      <c r="C76" s="23" t="s">
        <v>17</v>
      </c>
      <c r="D76" s="23" t="s">
        <v>78</v>
      </c>
      <c r="E76" s="23">
        <v>7520429990</v>
      </c>
      <c r="F76" s="23">
        <v>200</v>
      </c>
      <c r="G76" s="20">
        <v>0</v>
      </c>
      <c r="H76" s="20"/>
      <c r="I76" s="20">
        <v>0</v>
      </c>
      <c r="J76" s="20"/>
    </row>
    <row r="77" spans="1:10" ht="47.25" x14ac:dyDescent="0.25">
      <c r="A77" s="26" t="s">
        <v>85</v>
      </c>
      <c r="B77" s="8" t="s">
        <v>15</v>
      </c>
      <c r="C77" s="23" t="s">
        <v>17</v>
      </c>
      <c r="D77" s="23" t="s">
        <v>78</v>
      </c>
      <c r="E77" s="23">
        <v>7540000000</v>
      </c>
      <c r="F77" s="23"/>
      <c r="G77" s="20">
        <f t="shared" si="6"/>
        <v>80000</v>
      </c>
      <c r="H77" s="20"/>
      <c r="I77" s="20">
        <f t="shared" si="7"/>
        <v>80000</v>
      </c>
      <c r="J77" s="20"/>
    </row>
    <row r="78" spans="1:10" ht="63" x14ac:dyDescent="0.25">
      <c r="A78" s="21" t="s">
        <v>86</v>
      </c>
      <c r="B78" s="8" t="s">
        <v>15</v>
      </c>
      <c r="C78" s="23" t="s">
        <v>17</v>
      </c>
      <c r="D78" s="23" t="s">
        <v>78</v>
      </c>
      <c r="E78" s="23">
        <v>7540100000</v>
      </c>
      <c r="F78" s="23"/>
      <c r="G78" s="20">
        <f t="shared" si="6"/>
        <v>80000</v>
      </c>
      <c r="H78" s="20"/>
      <c r="I78" s="20">
        <f t="shared" si="7"/>
        <v>80000</v>
      </c>
      <c r="J78" s="20"/>
    </row>
    <row r="79" spans="1:10" x14ac:dyDescent="0.25">
      <c r="A79" s="21" t="s">
        <v>81</v>
      </c>
      <c r="B79" s="8" t="s">
        <v>15</v>
      </c>
      <c r="C79" s="23" t="s">
        <v>17</v>
      </c>
      <c r="D79" s="23" t="s">
        <v>78</v>
      </c>
      <c r="E79" s="23">
        <v>7540129990</v>
      </c>
      <c r="F79" s="23"/>
      <c r="G79" s="20">
        <f>G81+G80</f>
        <v>80000</v>
      </c>
      <c r="H79" s="20"/>
      <c r="I79" s="20">
        <f>I81+I80</f>
        <v>80000</v>
      </c>
      <c r="J79" s="20"/>
    </row>
    <row r="80" spans="1:10" ht="63" hidden="1" x14ac:dyDescent="0.25">
      <c r="A80" s="21" t="s">
        <v>24</v>
      </c>
      <c r="B80" s="8" t="s">
        <v>15</v>
      </c>
      <c r="C80" s="23" t="s">
        <v>17</v>
      </c>
      <c r="D80" s="23" t="s">
        <v>78</v>
      </c>
      <c r="E80" s="23">
        <v>7540129990</v>
      </c>
      <c r="F80" s="23">
        <v>100</v>
      </c>
      <c r="G80" s="20"/>
      <c r="H80" s="20"/>
      <c r="I80" s="20"/>
      <c r="J80" s="20"/>
    </row>
    <row r="81" spans="1:10" ht="31.5" x14ac:dyDescent="0.25">
      <c r="A81" s="21" t="s">
        <v>44</v>
      </c>
      <c r="B81" s="8" t="s">
        <v>15</v>
      </c>
      <c r="C81" s="23" t="s">
        <v>17</v>
      </c>
      <c r="D81" s="23" t="s">
        <v>78</v>
      </c>
      <c r="E81" s="23">
        <v>7540129990</v>
      </c>
      <c r="F81" s="23">
        <v>200</v>
      </c>
      <c r="G81" s="20">
        <v>80000</v>
      </c>
      <c r="H81" s="20"/>
      <c r="I81" s="20">
        <v>80000</v>
      </c>
      <c r="J81" s="20"/>
    </row>
    <row r="82" spans="1:10" ht="47.25" x14ac:dyDescent="0.25">
      <c r="A82" s="21" t="s">
        <v>34</v>
      </c>
      <c r="B82" s="8" t="s">
        <v>15</v>
      </c>
      <c r="C82" s="23" t="s">
        <v>17</v>
      </c>
      <c r="D82" s="23" t="s">
        <v>78</v>
      </c>
      <c r="E82" s="23">
        <v>7570000000</v>
      </c>
      <c r="F82" s="23"/>
      <c r="G82" s="20">
        <f>G83+G92+G95</f>
        <v>62186540</v>
      </c>
      <c r="H82" s="20">
        <f>H83+H92+H95</f>
        <v>0</v>
      </c>
      <c r="I82" s="20">
        <f>I83+I92+I95</f>
        <v>51486540</v>
      </c>
      <c r="J82" s="20">
        <f>J83+J92+J95</f>
        <v>0</v>
      </c>
    </row>
    <row r="83" spans="1:10" ht="55.5" customHeight="1" x14ac:dyDescent="0.25">
      <c r="A83" s="21" t="s">
        <v>87</v>
      </c>
      <c r="B83" s="8" t="s">
        <v>15</v>
      </c>
      <c r="C83" s="23" t="s">
        <v>17</v>
      </c>
      <c r="D83" s="23" t="s">
        <v>78</v>
      </c>
      <c r="E83" s="23">
        <v>7570100000</v>
      </c>
      <c r="F83" s="23"/>
      <c r="G83" s="20">
        <f>G84+G86+G88+G90</f>
        <v>29560730</v>
      </c>
      <c r="H83" s="20"/>
      <c r="I83" s="20">
        <f>I84+I86+I88+I90</f>
        <v>26660730</v>
      </c>
      <c r="J83" s="20"/>
    </row>
    <row r="84" spans="1:10" ht="63" x14ac:dyDescent="0.25">
      <c r="A84" s="21" t="s">
        <v>88</v>
      </c>
      <c r="B84" s="8" t="s">
        <v>15</v>
      </c>
      <c r="C84" s="23" t="s">
        <v>17</v>
      </c>
      <c r="D84" s="23" t="s">
        <v>78</v>
      </c>
      <c r="E84" s="23">
        <v>7570100050</v>
      </c>
      <c r="F84" s="23"/>
      <c r="G84" s="20">
        <f>G85</f>
        <v>28660730</v>
      </c>
      <c r="H84" s="20"/>
      <c r="I84" s="20">
        <f>I85</f>
        <v>26660730</v>
      </c>
      <c r="J84" s="20"/>
    </row>
    <row r="85" spans="1:10" ht="31.5" x14ac:dyDescent="0.25">
      <c r="A85" s="25" t="s">
        <v>89</v>
      </c>
      <c r="B85" s="8" t="s">
        <v>15</v>
      </c>
      <c r="C85" s="23" t="s">
        <v>17</v>
      </c>
      <c r="D85" s="23" t="s">
        <v>78</v>
      </c>
      <c r="E85" s="23">
        <v>7570100050</v>
      </c>
      <c r="F85" s="23">
        <v>600</v>
      </c>
      <c r="G85" s="20">
        <v>28660730</v>
      </c>
      <c r="H85" s="20"/>
      <c r="I85" s="20">
        <v>26660730</v>
      </c>
      <c r="J85" s="20"/>
    </row>
    <row r="86" spans="1:10" ht="63" x14ac:dyDescent="0.25">
      <c r="A86" s="24" t="s">
        <v>26</v>
      </c>
      <c r="B86" s="8" t="s">
        <v>15</v>
      </c>
      <c r="C86" s="23" t="s">
        <v>17</v>
      </c>
      <c r="D86" s="23" t="s">
        <v>78</v>
      </c>
      <c r="E86" s="23">
        <v>7570113060</v>
      </c>
      <c r="F86" s="23"/>
      <c r="G86" s="20">
        <f>G87</f>
        <v>900000</v>
      </c>
      <c r="H86" s="20"/>
      <c r="I86" s="20">
        <f>I87</f>
        <v>0</v>
      </c>
      <c r="J86" s="20"/>
    </row>
    <row r="87" spans="1:10" ht="31.5" x14ac:dyDescent="0.25">
      <c r="A87" s="21" t="s">
        <v>89</v>
      </c>
      <c r="B87" s="8" t="s">
        <v>15</v>
      </c>
      <c r="C87" s="23" t="s">
        <v>17</v>
      </c>
      <c r="D87" s="23" t="s">
        <v>78</v>
      </c>
      <c r="E87" s="23">
        <v>7570113060</v>
      </c>
      <c r="F87" s="23">
        <v>600</v>
      </c>
      <c r="G87" s="20">
        <v>900000</v>
      </c>
      <c r="H87" s="20"/>
      <c r="I87" s="20">
        <v>0</v>
      </c>
      <c r="J87" s="20"/>
    </row>
    <row r="88" spans="1:10" ht="63" hidden="1" x14ac:dyDescent="0.25">
      <c r="A88" s="26" t="s">
        <v>90</v>
      </c>
      <c r="B88" s="8" t="s">
        <v>15</v>
      </c>
      <c r="C88" s="23" t="s">
        <v>17</v>
      </c>
      <c r="D88" s="23" t="s">
        <v>78</v>
      </c>
      <c r="E88" s="3">
        <v>7570171100</v>
      </c>
      <c r="F88" s="23"/>
      <c r="G88" s="20">
        <f>G89</f>
        <v>0</v>
      </c>
      <c r="H88" s="20"/>
      <c r="I88" s="20">
        <f>I89</f>
        <v>0</v>
      </c>
      <c r="J88" s="20"/>
    </row>
    <row r="89" spans="1:10" ht="31.5" hidden="1" x14ac:dyDescent="0.25">
      <c r="A89" s="21" t="s">
        <v>89</v>
      </c>
      <c r="B89" s="8" t="s">
        <v>15</v>
      </c>
      <c r="C89" s="23" t="s">
        <v>17</v>
      </c>
      <c r="D89" s="23" t="s">
        <v>78</v>
      </c>
      <c r="E89" s="3">
        <v>7570171100</v>
      </c>
      <c r="F89" s="23" t="s">
        <v>91</v>
      </c>
      <c r="G89" s="20"/>
      <c r="H89" s="20"/>
      <c r="I89" s="20"/>
      <c r="J89" s="20"/>
    </row>
    <row r="90" spans="1:10" ht="47.25" hidden="1" x14ac:dyDescent="0.25">
      <c r="A90" s="21" t="s">
        <v>92</v>
      </c>
      <c r="B90" s="8" t="s">
        <v>15</v>
      </c>
      <c r="C90" s="23" t="s">
        <v>17</v>
      </c>
      <c r="D90" s="23" t="s">
        <v>78</v>
      </c>
      <c r="E90" s="3" t="s">
        <v>93</v>
      </c>
      <c r="F90" s="23"/>
      <c r="G90" s="20">
        <f>G91</f>
        <v>0</v>
      </c>
      <c r="H90" s="20"/>
      <c r="I90" s="20">
        <f>I91</f>
        <v>0</v>
      </c>
      <c r="J90" s="20"/>
    </row>
    <row r="91" spans="1:10" ht="31.5" hidden="1" x14ac:dyDescent="0.25">
      <c r="A91" s="21" t="s">
        <v>89</v>
      </c>
      <c r="B91" s="8" t="s">
        <v>15</v>
      </c>
      <c r="C91" s="23" t="s">
        <v>17</v>
      </c>
      <c r="D91" s="23" t="s">
        <v>78</v>
      </c>
      <c r="E91" s="3" t="s">
        <v>93</v>
      </c>
      <c r="F91" s="23" t="s">
        <v>91</v>
      </c>
      <c r="G91" s="20"/>
      <c r="H91" s="20"/>
      <c r="I91" s="20"/>
      <c r="J91" s="20"/>
    </row>
    <row r="92" spans="1:10" ht="47.25" x14ac:dyDescent="0.25">
      <c r="A92" s="21" t="s">
        <v>65</v>
      </c>
      <c r="B92" s="8" t="s">
        <v>15</v>
      </c>
      <c r="C92" s="23" t="s">
        <v>17</v>
      </c>
      <c r="D92" s="23" t="s">
        <v>78</v>
      </c>
      <c r="E92" s="3" t="s">
        <v>66</v>
      </c>
      <c r="F92" s="23"/>
      <c r="G92" s="20">
        <f t="shared" ref="G92:J93" si="8">G93</f>
        <v>10000</v>
      </c>
      <c r="H92" s="20">
        <f t="shared" si="8"/>
        <v>0</v>
      </c>
      <c r="I92" s="20">
        <f t="shared" si="8"/>
        <v>10000</v>
      </c>
      <c r="J92" s="20">
        <f t="shared" si="8"/>
        <v>0</v>
      </c>
    </row>
    <row r="93" spans="1:10" ht="110.25" x14ac:dyDescent="0.25">
      <c r="A93" s="21" t="s">
        <v>94</v>
      </c>
      <c r="B93" s="8" t="s">
        <v>15</v>
      </c>
      <c r="C93" s="23" t="s">
        <v>17</v>
      </c>
      <c r="D93" s="23" t="s">
        <v>78</v>
      </c>
      <c r="E93" s="3">
        <v>7570375540</v>
      </c>
      <c r="F93" s="23" t="s">
        <v>95</v>
      </c>
      <c r="G93" s="20">
        <f t="shared" si="8"/>
        <v>10000</v>
      </c>
      <c r="H93" s="20">
        <f t="shared" si="8"/>
        <v>0</v>
      </c>
      <c r="I93" s="20">
        <f t="shared" si="8"/>
        <v>10000</v>
      </c>
      <c r="J93" s="20">
        <f t="shared" si="8"/>
        <v>0</v>
      </c>
    </row>
    <row r="94" spans="1:10" ht="31.5" x14ac:dyDescent="0.25">
      <c r="A94" s="21" t="s">
        <v>44</v>
      </c>
      <c r="B94" s="8" t="s">
        <v>15</v>
      </c>
      <c r="C94" s="23" t="s">
        <v>17</v>
      </c>
      <c r="D94" s="23" t="s">
        <v>78</v>
      </c>
      <c r="E94" s="3">
        <v>7570375540</v>
      </c>
      <c r="F94" s="23">
        <v>200</v>
      </c>
      <c r="G94" s="20">
        <v>10000</v>
      </c>
      <c r="H94" s="20"/>
      <c r="I94" s="20">
        <v>10000</v>
      </c>
      <c r="J94" s="20"/>
    </row>
    <row r="95" spans="1:10" ht="31.5" x14ac:dyDescent="0.25">
      <c r="A95" s="21" t="s">
        <v>96</v>
      </c>
      <c r="B95" s="8" t="s">
        <v>15</v>
      </c>
      <c r="C95" s="23" t="s">
        <v>17</v>
      </c>
      <c r="D95" s="23" t="s">
        <v>78</v>
      </c>
      <c r="E95" s="3">
        <v>7570400000</v>
      </c>
      <c r="F95" s="23"/>
      <c r="G95" s="20">
        <f>G96+G100+G104+G110+G112+G98+G108+G102</f>
        <v>32615810</v>
      </c>
      <c r="H95" s="20"/>
      <c r="I95" s="20">
        <f>I96+I100+I104+I110+I112+I98+I108+I102</f>
        <v>24815810</v>
      </c>
      <c r="J95" s="20"/>
    </row>
    <row r="96" spans="1:10" ht="63" x14ac:dyDescent="0.25">
      <c r="A96" s="21" t="s">
        <v>88</v>
      </c>
      <c r="B96" s="8" t="s">
        <v>15</v>
      </c>
      <c r="C96" s="23" t="s">
        <v>17</v>
      </c>
      <c r="D96" s="23" t="s">
        <v>78</v>
      </c>
      <c r="E96" s="3" t="s">
        <v>97</v>
      </c>
      <c r="F96" s="23"/>
      <c r="G96" s="20">
        <f>G97</f>
        <v>14977796</v>
      </c>
      <c r="H96" s="20"/>
      <c r="I96" s="20">
        <f>I97</f>
        <v>12977796</v>
      </c>
      <c r="J96" s="20"/>
    </row>
    <row r="97" spans="1:10" ht="31.5" x14ac:dyDescent="0.25">
      <c r="A97" s="21" t="s">
        <v>89</v>
      </c>
      <c r="B97" s="8" t="s">
        <v>15</v>
      </c>
      <c r="C97" s="23" t="s">
        <v>17</v>
      </c>
      <c r="D97" s="23" t="s">
        <v>78</v>
      </c>
      <c r="E97" s="3" t="s">
        <v>97</v>
      </c>
      <c r="F97" s="23">
        <v>600</v>
      </c>
      <c r="G97" s="20">
        <v>14977796</v>
      </c>
      <c r="H97" s="20"/>
      <c r="I97" s="20">
        <v>12977796</v>
      </c>
      <c r="J97" s="20"/>
    </row>
    <row r="98" spans="1:10" ht="31.5" x14ac:dyDescent="0.25">
      <c r="A98" s="21" t="s">
        <v>98</v>
      </c>
      <c r="B98" s="8" t="s">
        <v>15</v>
      </c>
      <c r="C98" s="23" t="s">
        <v>17</v>
      </c>
      <c r="D98" s="23" t="s">
        <v>78</v>
      </c>
      <c r="E98" s="3" t="s">
        <v>99</v>
      </c>
      <c r="F98" s="23"/>
      <c r="G98" s="20">
        <f>G99</f>
        <v>8174602</v>
      </c>
      <c r="H98" s="20"/>
      <c r="I98" s="20">
        <f>I99</f>
        <v>6174602</v>
      </c>
      <c r="J98" s="20"/>
    </row>
    <row r="99" spans="1:10" ht="31.5" x14ac:dyDescent="0.25">
      <c r="A99" s="21" t="s">
        <v>89</v>
      </c>
      <c r="B99" s="8" t="s">
        <v>15</v>
      </c>
      <c r="C99" s="23" t="s">
        <v>17</v>
      </c>
      <c r="D99" s="23" t="s">
        <v>78</v>
      </c>
      <c r="E99" s="3" t="s">
        <v>99</v>
      </c>
      <c r="F99" s="23">
        <v>600</v>
      </c>
      <c r="G99" s="20">
        <v>8174602</v>
      </c>
      <c r="H99" s="20"/>
      <c r="I99" s="20">
        <v>6174602</v>
      </c>
      <c r="J99" s="20"/>
    </row>
    <row r="100" spans="1:10" ht="63" hidden="1" x14ac:dyDescent="0.25">
      <c r="A100" s="21" t="s">
        <v>26</v>
      </c>
      <c r="B100" s="8" t="s">
        <v>15</v>
      </c>
      <c r="C100" s="23" t="s">
        <v>17</v>
      </c>
      <c r="D100" s="23" t="s">
        <v>78</v>
      </c>
      <c r="E100" s="3" t="s">
        <v>100</v>
      </c>
      <c r="F100" s="23"/>
      <c r="G100" s="20">
        <f>G101</f>
        <v>0</v>
      </c>
      <c r="H100" s="20"/>
      <c r="I100" s="20">
        <f>I101</f>
        <v>0</v>
      </c>
      <c r="J100" s="20"/>
    </row>
    <row r="101" spans="1:10" ht="31.5" hidden="1" x14ac:dyDescent="0.25">
      <c r="A101" s="21" t="s">
        <v>89</v>
      </c>
      <c r="B101" s="8" t="s">
        <v>15</v>
      </c>
      <c r="C101" s="23" t="s">
        <v>17</v>
      </c>
      <c r="D101" s="23" t="s">
        <v>78</v>
      </c>
      <c r="E101" s="3" t="s">
        <v>100</v>
      </c>
      <c r="F101" s="23">
        <v>600</v>
      </c>
      <c r="G101" s="20"/>
      <c r="H101" s="20"/>
      <c r="I101" s="20"/>
      <c r="J101" s="20"/>
    </row>
    <row r="102" spans="1:10" ht="31.5" hidden="1" x14ac:dyDescent="0.25">
      <c r="A102" s="21" t="s">
        <v>101</v>
      </c>
      <c r="B102" s="8" t="s">
        <v>15</v>
      </c>
      <c r="C102" s="23" t="s">
        <v>17</v>
      </c>
      <c r="D102" s="23" t="s">
        <v>78</v>
      </c>
      <c r="E102" s="3" t="s">
        <v>102</v>
      </c>
      <c r="F102" s="23"/>
      <c r="G102" s="20">
        <f>G103</f>
        <v>0</v>
      </c>
      <c r="H102" s="20"/>
      <c r="I102" s="20">
        <f>I103</f>
        <v>0</v>
      </c>
      <c r="J102" s="20"/>
    </row>
    <row r="103" spans="1:10" ht="31.5" hidden="1" x14ac:dyDescent="0.25">
      <c r="A103" s="21" t="s">
        <v>89</v>
      </c>
      <c r="B103" s="8" t="s">
        <v>15</v>
      </c>
      <c r="C103" s="23" t="s">
        <v>17</v>
      </c>
      <c r="D103" s="23" t="s">
        <v>78</v>
      </c>
      <c r="E103" s="3" t="s">
        <v>102</v>
      </c>
      <c r="F103" s="23">
        <v>600</v>
      </c>
      <c r="G103" s="20"/>
      <c r="H103" s="20"/>
      <c r="I103" s="20"/>
      <c r="J103" s="20"/>
    </row>
    <row r="104" spans="1:10" x14ac:dyDescent="0.25">
      <c r="A104" s="21" t="s">
        <v>81</v>
      </c>
      <c r="B104" s="8" t="s">
        <v>15</v>
      </c>
      <c r="C104" s="23" t="s">
        <v>17</v>
      </c>
      <c r="D104" s="23" t="s">
        <v>78</v>
      </c>
      <c r="E104" s="3">
        <v>7570429990</v>
      </c>
      <c r="F104" s="23"/>
      <c r="G104" s="20">
        <f>G105+G106+G107</f>
        <v>5350000</v>
      </c>
      <c r="H104" s="20"/>
      <c r="I104" s="20">
        <f>I105+I106+I107</f>
        <v>1550000</v>
      </c>
      <c r="J104" s="20"/>
    </row>
    <row r="105" spans="1:10" ht="31.5" x14ac:dyDescent="0.25">
      <c r="A105" s="21" t="s">
        <v>44</v>
      </c>
      <c r="B105" s="8" t="s">
        <v>15</v>
      </c>
      <c r="C105" s="23" t="s">
        <v>17</v>
      </c>
      <c r="D105" s="23" t="s">
        <v>78</v>
      </c>
      <c r="E105" s="3">
        <v>7570429990</v>
      </c>
      <c r="F105" s="23">
        <v>200</v>
      </c>
      <c r="G105" s="20">
        <v>2800000</v>
      </c>
      <c r="H105" s="20"/>
      <c r="I105" s="20">
        <v>800000</v>
      </c>
      <c r="J105" s="20"/>
    </row>
    <row r="106" spans="1:10" ht="31.5" x14ac:dyDescent="0.25">
      <c r="A106" s="21" t="s">
        <v>89</v>
      </c>
      <c r="B106" s="8" t="s">
        <v>15</v>
      </c>
      <c r="C106" s="23" t="s">
        <v>17</v>
      </c>
      <c r="D106" s="23" t="s">
        <v>78</v>
      </c>
      <c r="E106" s="23">
        <v>7570429990</v>
      </c>
      <c r="F106" s="23">
        <v>600</v>
      </c>
      <c r="G106" s="27">
        <v>2300000</v>
      </c>
      <c r="H106" s="27"/>
      <c r="I106" s="27">
        <v>500000</v>
      </c>
      <c r="J106" s="27"/>
    </row>
    <row r="107" spans="1:10" x14ac:dyDescent="0.25">
      <c r="A107" s="25" t="s">
        <v>46</v>
      </c>
      <c r="B107" s="8" t="s">
        <v>15</v>
      </c>
      <c r="C107" s="23" t="s">
        <v>17</v>
      </c>
      <c r="D107" s="23" t="s">
        <v>78</v>
      </c>
      <c r="E107" s="23">
        <v>7570429990</v>
      </c>
      <c r="F107" s="23">
        <v>800</v>
      </c>
      <c r="G107" s="27">
        <v>250000</v>
      </c>
      <c r="H107" s="27"/>
      <c r="I107" s="27">
        <v>250000</v>
      </c>
      <c r="J107" s="27"/>
    </row>
    <row r="108" spans="1:10" ht="63" hidden="1" x14ac:dyDescent="0.25">
      <c r="A108" s="21" t="s">
        <v>103</v>
      </c>
      <c r="B108" s="8" t="s">
        <v>15</v>
      </c>
      <c r="C108" s="23" t="s">
        <v>17</v>
      </c>
      <c r="D108" s="23" t="s">
        <v>78</v>
      </c>
      <c r="E108" s="23">
        <v>7570471080</v>
      </c>
      <c r="F108" s="23"/>
      <c r="G108" s="27">
        <f>G109</f>
        <v>0</v>
      </c>
      <c r="H108" s="27"/>
      <c r="I108" s="27">
        <f>I109</f>
        <v>0</v>
      </c>
      <c r="J108" s="27"/>
    </row>
    <row r="109" spans="1:10" ht="31.5" hidden="1" x14ac:dyDescent="0.25">
      <c r="A109" s="21" t="s">
        <v>89</v>
      </c>
      <c r="B109" s="8" t="s">
        <v>15</v>
      </c>
      <c r="C109" s="23" t="s">
        <v>17</v>
      </c>
      <c r="D109" s="23" t="s">
        <v>78</v>
      </c>
      <c r="E109" s="23">
        <v>7570471080</v>
      </c>
      <c r="F109" s="23">
        <v>600</v>
      </c>
      <c r="G109" s="27"/>
      <c r="H109" s="27"/>
      <c r="I109" s="20"/>
      <c r="J109" s="20"/>
    </row>
    <row r="110" spans="1:10" ht="63" x14ac:dyDescent="0.25">
      <c r="A110" s="21" t="s">
        <v>90</v>
      </c>
      <c r="B110" s="8" t="s">
        <v>15</v>
      </c>
      <c r="C110" s="23" t="s">
        <v>17</v>
      </c>
      <c r="D110" s="23" t="s">
        <v>78</v>
      </c>
      <c r="E110" s="23">
        <v>7570471100</v>
      </c>
      <c r="F110" s="23"/>
      <c r="G110" s="27">
        <f>G111</f>
        <v>3496400</v>
      </c>
      <c r="H110" s="27"/>
      <c r="I110" s="20">
        <f>I111</f>
        <v>3496400</v>
      </c>
      <c r="J110" s="20"/>
    </row>
    <row r="111" spans="1:10" ht="31.5" x14ac:dyDescent="0.25">
      <c r="A111" s="2" t="s">
        <v>89</v>
      </c>
      <c r="B111" s="8" t="s">
        <v>15</v>
      </c>
      <c r="C111" s="3" t="s">
        <v>17</v>
      </c>
      <c r="D111" s="3" t="s">
        <v>78</v>
      </c>
      <c r="E111" s="3">
        <v>7570471100</v>
      </c>
      <c r="F111" s="3">
        <v>600</v>
      </c>
      <c r="G111" s="20">
        <v>3496400</v>
      </c>
      <c r="H111" s="20"/>
      <c r="I111" s="20">
        <v>3496400</v>
      </c>
      <c r="J111" s="20"/>
    </row>
    <row r="112" spans="1:10" ht="47.25" x14ac:dyDescent="0.25">
      <c r="A112" s="2" t="s">
        <v>92</v>
      </c>
      <c r="B112" s="8" t="s">
        <v>15</v>
      </c>
      <c r="C112" s="3" t="s">
        <v>17</v>
      </c>
      <c r="D112" s="3" t="s">
        <v>78</v>
      </c>
      <c r="E112" s="3" t="s">
        <v>104</v>
      </c>
      <c r="G112" s="20">
        <f>G113</f>
        <v>617012</v>
      </c>
      <c r="H112" s="20"/>
      <c r="I112" s="20">
        <f>I113</f>
        <v>617012</v>
      </c>
      <c r="J112" s="20"/>
    </row>
    <row r="113" spans="1:10" ht="31.5" x14ac:dyDescent="0.25">
      <c r="A113" s="2" t="s">
        <v>89</v>
      </c>
      <c r="B113" s="8" t="s">
        <v>15</v>
      </c>
      <c r="C113" s="3" t="s">
        <v>17</v>
      </c>
      <c r="D113" s="3" t="s">
        <v>78</v>
      </c>
      <c r="E113" s="23" t="s">
        <v>104</v>
      </c>
      <c r="F113" s="23">
        <v>600</v>
      </c>
      <c r="G113" s="27">
        <v>617012</v>
      </c>
      <c r="H113" s="27"/>
      <c r="I113" s="27">
        <v>617012</v>
      </c>
      <c r="J113" s="27"/>
    </row>
    <row r="114" spans="1:10" hidden="1" x14ac:dyDescent="0.25">
      <c r="A114" s="24" t="s">
        <v>20</v>
      </c>
      <c r="B114" s="8" t="s">
        <v>15</v>
      </c>
      <c r="C114" s="3" t="s">
        <v>17</v>
      </c>
      <c r="D114" s="3" t="s">
        <v>78</v>
      </c>
      <c r="E114" s="23">
        <v>9900000000</v>
      </c>
      <c r="F114" s="23"/>
      <c r="G114" s="27">
        <f t="shared" ref="G114:G115" si="9">G115</f>
        <v>0</v>
      </c>
      <c r="H114" s="27"/>
      <c r="I114" s="27">
        <f t="shared" ref="I114:I115" si="10">I115</f>
        <v>0</v>
      </c>
      <c r="J114" s="27"/>
    </row>
    <row r="115" spans="1:10" hidden="1" x14ac:dyDescent="0.25">
      <c r="A115" s="25" t="s">
        <v>59</v>
      </c>
      <c r="B115" s="8" t="s">
        <v>15</v>
      </c>
      <c r="C115" s="3" t="s">
        <v>17</v>
      </c>
      <c r="D115" s="3" t="s">
        <v>78</v>
      </c>
      <c r="E115" s="23">
        <v>9960000000</v>
      </c>
      <c r="F115" s="23"/>
      <c r="G115" s="27">
        <f t="shared" si="9"/>
        <v>0</v>
      </c>
      <c r="H115" s="27"/>
      <c r="I115" s="27">
        <f t="shared" si="10"/>
        <v>0</v>
      </c>
      <c r="J115" s="27"/>
    </row>
    <row r="116" spans="1:10" ht="94.5" hidden="1" x14ac:dyDescent="0.25">
      <c r="A116" s="25" t="s">
        <v>61</v>
      </c>
      <c r="B116" s="8" t="s">
        <v>15</v>
      </c>
      <c r="C116" s="3" t="s">
        <v>17</v>
      </c>
      <c r="D116" s="3" t="s">
        <v>78</v>
      </c>
      <c r="E116" s="23" t="s">
        <v>62</v>
      </c>
      <c r="F116" s="23"/>
      <c r="G116" s="27">
        <f>SUM(G117:G118)</f>
        <v>0</v>
      </c>
      <c r="H116" s="27"/>
      <c r="I116" s="27">
        <f>SUM(I117:I118)</f>
        <v>0</v>
      </c>
      <c r="J116" s="27"/>
    </row>
    <row r="117" spans="1:10" ht="63" hidden="1" x14ac:dyDescent="0.25">
      <c r="A117" s="25" t="s">
        <v>24</v>
      </c>
      <c r="B117" s="8" t="s">
        <v>15</v>
      </c>
      <c r="C117" s="3" t="s">
        <v>17</v>
      </c>
      <c r="D117" s="3" t="s">
        <v>78</v>
      </c>
      <c r="E117" s="23" t="s">
        <v>62</v>
      </c>
      <c r="F117" s="23" t="s">
        <v>25</v>
      </c>
      <c r="G117" s="27"/>
      <c r="H117" s="27"/>
      <c r="I117" s="27"/>
      <c r="J117" s="27"/>
    </row>
    <row r="118" spans="1:10" ht="31.5" hidden="1" x14ac:dyDescent="0.25">
      <c r="A118" s="21" t="s">
        <v>89</v>
      </c>
      <c r="B118" s="8" t="s">
        <v>15</v>
      </c>
      <c r="C118" s="23" t="s">
        <v>17</v>
      </c>
      <c r="D118" s="23" t="s">
        <v>78</v>
      </c>
      <c r="E118" s="23" t="s">
        <v>62</v>
      </c>
      <c r="F118" s="23" t="s">
        <v>91</v>
      </c>
      <c r="G118" s="27"/>
      <c r="H118" s="27"/>
      <c r="I118" s="27"/>
      <c r="J118" s="27"/>
    </row>
    <row r="119" spans="1:10" ht="20.25" customHeight="1" x14ac:dyDescent="0.25">
      <c r="A119" s="21" t="s">
        <v>105</v>
      </c>
      <c r="B119" s="8" t="s">
        <v>15</v>
      </c>
      <c r="C119" s="23" t="s">
        <v>106</v>
      </c>
      <c r="D119" s="23"/>
      <c r="E119" s="23"/>
      <c r="F119" s="23"/>
      <c r="G119" s="27">
        <f>G120+G129+G159+G164</f>
        <v>10163047.310000001</v>
      </c>
      <c r="H119" s="20">
        <f>H120+H129+H159</f>
        <v>607891.31000000006</v>
      </c>
      <c r="I119" s="20">
        <f>I120+I129+I159+I164</f>
        <v>8764813.3200000003</v>
      </c>
      <c r="J119" s="20">
        <f>J120+J129+J159</f>
        <v>629910.31999999995</v>
      </c>
    </row>
    <row r="120" spans="1:10" x14ac:dyDescent="0.25">
      <c r="A120" s="2" t="s">
        <v>107</v>
      </c>
      <c r="B120" s="8" t="s">
        <v>15</v>
      </c>
      <c r="C120" s="3" t="s">
        <v>106</v>
      </c>
      <c r="D120" s="3" t="s">
        <v>31</v>
      </c>
      <c r="G120" s="20">
        <f t="shared" ref="G120:J122" si="11">G121</f>
        <v>607891.31000000006</v>
      </c>
      <c r="H120" s="20">
        <f t="shared" si="11"/>
        <v>607891.31000000006</v>
      </c>
      <c r="I120" s="20">
        <f t="shared" si="11"/>
        <v>629910.31999999995</v>
      </c>
      <c r="J120" s="20">
        <f t="shared" si="11"/>
        <v>629910.31999999995</v>
      </c>
    </row>
    <row r="121" spans="1:10" ht="31.5" x14ac:dyDescent="0.25">
      <c r="A121" s="19" t="s">
        <v>32</v>
      </c>
      <c r="B121" s="8" t="s">
        <v>15</v>
      </c>
      <c r="C121" s="3" t="s">
        <v>106</v>
      </c>
      <c r="D121" s="3" t="s">
        <v>31</v>
      </c>
      <c r="E121" s="3">
        <v>7500000000</v>
      </c>
      <c r="F121" s="3" t="s">
        <v>95</v>
      </c>
      <c r="G121" s="20">
        <f t="shared" si="11"/>
        <v>607891.31000000006</v>
      </c>
      <c r="H121" s="20">
        <f t="shared" si="11"/>
        <v>607891.31000000006</v>
      </c>
      <c r="I121" s="20">
        <f t="shared" si="11"/>
        <v>629910.31999999995</v>
      </c>
      <c r="J121" s="20">
        <f t="shared" si="11"/>
        <v>629910.31999999995</v>
      </c>
    </row>
    <row r="122" spans="1:10" ht="47.25" x14ac:dyDescent="0.25">
      <c r="A122" s="19" t="s">
        <v>108</v>
      </c>
      <c r="B122" s="8" t="s">
        <v>15</v>
      </c>
      <c r="C122" s="3" t="s">
        <v>106</v>
      </c>
      <c r="D122" s="3" t="s">
        <v>31</v>
      </c>
      <c r="E122" s="3">
        <v>7570000000</v>
      </c>
      <c r="F122" s="3" t="s">
        <v>95</v>
      </c>
      <c r="G122" s="20">
        <f t="shared" si="11"/>
        <v>607891.31000000006</v>
      </c>
      <c r="H122" s="20">
        <f t="shared" si="11"/>
        <v>607891.31000000006</v>
      </c>
      <c r="I122" s="20">
        <f t="shared" si="11"/>
        <v>629910.31999999995</v>
      </c>
      <c r="J122" s="20">
        <f t="shared" si="11"/>
        <v>629910.31999999995</v>
      </c>
    </row>
    <row r="123" spans="1:10" ht="47.25" x14ac:dyDescent="0.25">
      <c r="A123" s="19" t="s">
        <v>65</v>
      </c>
      <c r="B123" s="8" t="s">
        <v>15</v>
      </c>
      <c r="C123" s="3" t="s">
        <v>106</v>
      </c>
      <c r="D123" s="3" t="s">
        <v>31</v>
      </c>
      <c r="E123" s="3">
        <v>7570300000</v>
      </c>
      <c r="G123" s="20">
        <f>G124+G127</f>
        <v>607891.31000000006</v>
      </c>
      <c r="H123" s="20">
        <f>H124+H127</f>
        <v>607891.31000000006</v>
      </c>
      <c r="I123" s="20">
        <f>I124+I127</f>
        <v>629910.31999999995</v>
      </c>
      <c r="J123" s="20">
        <f>J124+J127</f>
        <v>629910.31999999995</v>
      </c>
    </row>
    <row r="124" spans="1:10" ht="47.25" x14ac:dyDescent="0.25">
      <c r="A124" s="19" t="s">
        <v>109</v>
      </c>
      <c r="B124" s="8" t="s">
        <v>15</v>
      </c>
      <c r="C124" s="3" t="s">
        <v>106</v>
      </c>
      <c r="D124" s="3" t="s">
        <v>31</v>
      </c>
      <c r="E124" s="3">
        <v>7570359300</v>
      </c>
      <c r="F124" s="3" t="s">
        <v>95</v>
      </c>
      <c r="G124" s="20">
        <f>G125+G126</f>
        <v>607891.31000000006</v>
      </c>
      <c r="H124" s="20">
        <f>H125+H126</f>
        <v>607891.31000000006</v>
      </c>
      <c r="I124" s="20">
        <f>I125+I126</f>
        <v>629910.31999999995</v>
      </c>
      <c r="J124" s="20">
        <f>J125+J126</f>
        <v>629910.31999999995</v>
      </c>
    </row>
    <row r="125" spans="1:10" ht="63" x14ac:dyDescent="0.25">
      <c r="A125" s="19" t="s">
        <v>24</v>
      </c>
      <c r="B125" s="8" t="s">
        <v>15</v>
      </c>
      <c r="C125" s="3" t="s">
        <v>106</v>
      </c>
      <c r="D125" s="3" t="s">
        <v>31</v>
      </c>
      <c r="E125" s="3">
        <v>7570359300</v>
      </c>
      <c r="F125" s="3" t="s">
        <v>25</v>
      </c>
      <c r="G125" s="20">
        <f>589758.25+18133.06</f>
        <v>607891.31000000006</v>
      </c>
      <c r="H125" s="20">
        <f>G125</f>
        <v>607891.31000000006</v>
      </c>
      <c r="I125" s="20">
        <f>589758.25+40152.07</f>
        <v>629910.31999999995</v>
      </c>
      <c r="J125" s="20">
        <f>I125</f>
        <v>629910.31999999995</v>
      </c>
    </row>
    <row r="126" spans="1:10" ht="31.5" hidden="1" x14ac:dyDescent="0.25">
      <c r="A126" s="2" t="s">
        <v>44</v>
      </c>
      <c r="B126" s="8" t="s">
        <v>15</v>
      </c>
      <c r="C126" s="3" t="s">
        <v>106</v>
      </c>
      <c r="D126" s="3" t="s">
        <v>31</v>
      </c>
      <c r="E126" s="3">
        <v>7570359300</v>
      </c>
      <c r="F126" s="3" t="s">
        <v>45</v>
      </c>
      <c r="G126" s="20"/>
      <c r="H126" s="20"/>
      <c r="I126" s="20"/>
      <c r="J126" s="20"/>
    </row>
    <row r="127" spans="1:10" ht="63" hidden="1" x14ac:dyDescent="0.25">
      <c r="A127" s="21" t="s">
        <v>110</v>
      </c>
      <c r="B127" s="8" t="s">
        <v>15</v>
      </c>
      <c r="C127" s="3" t="s">
        <v>106</v>
      </c>
      <c r="D127" s="23" t="s">
        <v>31</v>
      </c>
      <c r="E127" s="23" t="s">
        <v>111</v>
      </c>
      <c r="G127" s="20">
        <f>G128</f>
        <v>0</v>
      </c>
      <c r="H127" s="20"/>
      <c r="I127" s="20">
        <f>I128</f>
        <v>0</v>
      </c>
      <c r="J127" s="20"/>
    </row>
    <row r="128" spans="1:10" ht="31.5" hidden="1" x14ac:dyDescent="0.25">
      <c r="A128" s="21" t="s">
        <v>44</v>
      </c>
      <c r="B128" s="8" t="s">
        <v>15</v>
      </c>
      <c r="C128" s="3" t="s">
        <v>106</v>
      </c>
      <c r="D128" s="23" t="s">
        <v>31</v>
      </c>
      <c r="E128" s="23" t="s">
        <v>111</v>
      </c>
      <c r="F128" s="3">
        <v>200</v>
      </c>
      <c r="G128" s="20"/>
      <c r="H128" s="20"/>
      <c r="I128" s="20"/>
      <c r="J128" s="20"/>
    </row>
    <row r="129" spans="1:10" x14ac:dyDescent="0.25">
      <c r="A129" s="25" t="s">
        <v>112</v>
      </c>
      <c r="B129" s="8" t="s">
        <v>15</v>
      </c>
      <c r="C129" s="3" t="s">
        <v>106</v>
      </c>
      <c r="D129" s="23" t="s">
        <v>113</v>
      </c>
      <c r="E129" s="23"/>
      <c r="G129" s="20">
        <f>G130+G154</f>
        <v>9405956</v>
      </c>
      <c r="H129" s="20">
        <f>H130</f>
        <v>0</v>
      </c>
      <c r="I129" s="20">
        <f>I130+I154</f>
        <v>7985703</v>
      </c>
      <c r="J129" s="20">
        <f>J130</f>
        <v>0</v>
      </c>
    </row>
    <row r="130" spans="1:10" ht="31.5" x14ac:dyDescent="0.25">
      <c r="A130" s="21" t="s">
        <v>114</v>
      </c>
      <c r="B130" s="8" t="s">
        <v>15</v>
      </c>
      <c r="C130" s="23" t="s">
        <v>106</v>
      </c>
      <c r="D130" s="23" t="s">
        <v>113</v>
      </c>
      <c r="E130" s="23" t="s">
        <v>115</v>
      </c>
      <c r="F130" s="23"/>
      <c r="G130" s="20">
        <f>G131+G142+G148+G151+G145</f>
        <v>9405956</v>
      </c>
      <c r="H130" s="20"/>
      <c r="I130" s="20">
        <f>I131+I142+I148+I151+I145</f>
        <v>7985703</v>
      </c>
      <c r="J130" s="20"/>
    </row>
    <row r="131" spans="1:10" ht="31.5" x14ac:dyDescent="0.25">
      <c r="A131" s="19" t="s">
        <v>116</v>
      </c>
      <c r="B131" s="8" t="s">
        <v>15</v>
      </c>
      <c r="C131" s="3" t="s">
        <v>106</v>
      </c>
      <c r="D131" s="3" t="s">
        <v>113</v>
      </c>
      <c r="E131" s="23" t="s">
        <v>117</v>
      </c>
      <c r="G131" s="20">
        <f>G132+G136+G138+G140</f>
        <v>7455956</v>
      </c>
      <c r="H131" s="20"/>
      <c r="I131" s="20">
        <f>I132+I136+I138+I140</f>
        <v>6455956</v>
      </c>
      <c r="J131" s="20"/>
    </row>
    <row r="132" spans="1:10" ht="63" x14ac:dyDescent="0.25">
      <c r="A132" s="2" t="s">
        <v>88</v>
      </c>
      <c r="B132" s="8" t="s">
        <v>15</v>
      </c>
      <c r="C132" s="23" t="s">
        <v>106</v>
      </c>
      <c r="D132" s="23" t="s">
        <v>113</v>
      </c>
      <c r="E132" s="3" t="s">
        <v>118</v>
      </c>
      <c r="F132" s="23"/>
      <c r="G132" s="20">
        <f>G133+G134+G135</f>
        <v>6355661</v>
      </c>
      <c r="H132" s="20"/>
      <c r="I132" s="20">
        <f>I133+I134+I135</f>
        <v>5355661</v>
      </c>
      <c r="J132" s="20"/>
    </row>
    <row r="133" spans="1:10" ht="63" x14ac:dyDescent="0.25">
      <c r="A133" s="28" t="s">
        <v>24</v>
      </c>
      <c r="B133" s="8" t="s">
        <v>15</v>
      </c>
      <c r="C133" s="23" t="s">
        <v>106</v>
      </c>
      <c r="D133" s="23" t="s">
        <v>113</v>
      </c>
      <c r="E133" s="3" t="s">
        <v>118</v>
      </c>
      <c r="F133" s="23" t="s">
        <v>25</v>
      </c>
      <c r="G133" s="20">
        <f>6118661</f>
        <v>6118661</v>
      </c>
      <c r="H133" s="20"/>
      <c r="I133" s="20">
        <f>5118661</f>
        <v>5118661</v>
      </c>
      <c r="J133" s="20"/>
    </row>
    <row r="134" spans="1:10" ht="31.5" x14ac:dyDescent="0.25">
      <c r="A134" s="28" t="s">
        <v>44</v>
      </c>
      <c r="B134" s="8" t="s">
        <v>15</v>
      </c>
      <c r="C134" s="23" t="s">
        <v>106</v>
      </c>
      <c r="D134" s="23" t="s">
        <v>113</v>
      </c>
      <c r="E134" s="3" t="s">
        <v>118</v>
      </c>
      <c r="F134" s="23" t="s">
        <v>45</v>
      </c>
      <c r="G134" s="20">
        <v>237000</v>
      </c>
      <c r="H134" s="20"/>
      <c r="I134" s="20">
        <v>237000</v>
      </c>
      <c r="J134" s="20"/>
    </row>
    <row r="135" spans="1:10" hidden="1" x14ac:dyDescent="0.25">
      <c r="A135" s="29" t="s">
        <v>46</v>
      </c>
      <c r="B135" s="8" t="s">
        <v>15</v>
      </c>
      <c r="C135" s="23" t="s">
        <v>106</v>
      </c>
      <c r="D135" s="23" t="s">
        <v>113</v>
      </c>
      <c r="E135" s="3" t="s">
        <v>118</v>
      </c>
      <c r="F135" s="23" t="s">
        <v>47</v>
      </c>
      <c r="G135" s="20"/>
      <c r="H135" s="20"/>
      <c r="I135" s="20"/>
      <c r="J135" s="20"/>
    </row>
    <row r="136" spans="1:10" ht="63" x14ac:dyDescent="0.25">
      <c r="A136" s="19" t="s">
        <v>26</v>
      </c>
      <c r="B136" s="8" t="s">
        <v>15</v>
      </c>
      <c r="C136" s="23" t="s">
        <v>106</v>
      </c>
      <c r="D136" s="23" t="s">
        <v>113</v>
      </c>
      <c r="E136" s="3" t="s">
        <v>119</v>
      </c>
      <c r="F136" s="23"/>
      <c r="G136" s="20">
        <f>G137</f>
        <v>80000</v>
      </c>
      <c r="H136" s="20"/>
      <c r="I136" s="20">
        <f>I137</f>
        <v>80000</v>
      </c>
      <c r="J136" s="20"/>
    </row>
    <row r="137" spans="1:10" ht="63" x14ac:dyDescent="0.25">
      <c r="A137" s="28" t="s">
        <v>24</v>
      </c>
      <c r="B137" s="8" t="s">
        <v>15</v>
      </c>
      <c r="C137" s="23" t="s">
        <v>106</v>
      </c>
      <c r="D137" s="23" t="s">
        <v>113</v>
      </c>
      <c r="E137" s="3" t="s">
        <v>119</v>
      </c>
      <c r="F137" s="23" t="s">
        <v>25</v>
      </c>
      <c r="G137" s="20">
        <v>80000</v>
      </c>
      <c r="H137" s="20"/>
      <c r="I137" s="20">
        <v>80000</v>
      </c>
      <c r="J137" s="20"/>
    </row>
    <row r="138" spans="1:10" ht="47.25" x14ac:dyDescent="0.25">
      <c r="A138" s="19" t="s">
        <v>120</v>
      </c>
      <c r="B138" s="8" t="s">
        <v>15</v>
      </c>
      <c r="C138" s="23" t="s">
        <v>106</v>
      </c>
      <c r="D138" s="23" t="s">
        <v>113</v>
      </c>
      <c r="E138" s="3" t="s">
        <v>121</v>
      </c>
      <c r="F138" s="23"/>
      <c r="G138" s="20">
        <f>G139</f>
        <v>867251</v>
      </c>
      <c r="H138" s="20"/>
      <c r="I138" s="20">
        <f>I139</f>
        <v>867251</v>
      </c>
      <c r="J138" s="20"/>
    </row>
    <row r="139" spans="1:10" ht="63" x14ac:dyDescent="0.25">
      <c r="A139" s="28" t="s">
        <v>24</v>
      </c>
      <c r="B139" s="8" t="s">
        <v>15</v>
      </c>
      <c r="C139" s="23" t="s">
        <v>106</v>
      </c>
      <c r="D139" s="23" t="s">
        <v>113</v>
      </c>
      <c r="E139" s="3" t="s">
        <v>121</v>
      </c>
      <c r="F139" s="23" t="s">
        <v>25</v>
      </c>
      <c r="G139" s="20">
        <v>867251</v>
      </c>
      <c r="H139" s="20"/>
      <c r="I139" s="20">
        <v>867251</v>
      </c>
      <c r="J139" s="20"/>
    </row>
    <row r="140" spans="1:10" ht="47.25" x14ac:dyDescent="0.25">
      <c r="A140" s="24" t="s">
        <v>92</v>
      </c>
      <c r="B140" s="8" t="s">
        <v>15</v>
      </c>
      <c r="C140" s="23" t="s">
        <v>106</v>
      </c>
      <c r="D140" s="23" t="s">
        <v>113</v>
      </c>
      <c r="E140" s="3" t="s">
        <v>122</v>
      </c>
      <c r="F140" s="23"/>
      <c r="G140" s="20">
        <f>G141</f>
        <v>153044</v>
      </c>
      <c r="H140" s="20"/>
      <c r="I140" s="20">
        <f>I141</f>
        <v>153044</v>
      </c>
      <c r="J140" s="20"/>
    </row>
    <row r="141" spans="1:10" ht="63" x14ac:dyDescent="0.25">
      <c r="A141" s="21" t="s">
        <v>24</v>
      </c>
      <c r="B141" s="8" t="s">
        <v>15</v>
      </c>
      <c r="C141" s="23" t="s">
        <v>106</v>
      </c>
      <c r="D141" s="23" t="s">
        <v>113</v>
      </c>
      <c r="E141" s="3" t="s">
        <v>122</v>
      </c>
      <c r="F141" s="23" t="s">
        <v>25</v>
      </c>
      <c r="G141" s="20">
        <v>153044</v>
      </c>
      <c r="H141" s="20"/>
      <c r="I141" s="20">
        <v>153044</v>
      </c>
      <c r="J141" s="20"/>
    </row>
    <row r="142" spans="1:10" ht="47.25" x14ac:dyDescent="0.25">
      <c r="A142" s="28" t="s">
        <v>123</v>
      </c>
      <c r="B142" s="8" t="s">
        <v>15</v>
      </c>
      <c r="C142" s="23" t="s">
        <v>106</v>
      </c>
      <c r="D142" s="23" t="s">
        <v>113</v>
      </c>
      <c r="E142" s="3" t="s">
        <v>124</v>
      </c>
      <c r="F142" s="23"/>
      <c r="G142" s="20">
        <f t="shared" ref="G142:G167" si="12">G143</f>
        <v>1800000</v>
      </c>
      <c r="H142" s="20"/>
      <c r="I142" s="20">
        <f t="shared" ref="I142:I167" si="13">I143</f>
        <v>1379747</v>
      </c>
      <c r="J142" s="20"/>
    </row>
    <row r="143" spans="1:10" ht="63" x14ac:dyDescent="0.25">
      <c r="A143" s="24" t="s">
        <v>88</v>
      </c>
      <c r="B143" s="8" t="s">
        <v>15</v>
      </c>
      <c r="C143" s="23" t="s">
        <v>106</v>
      </c>
      <c r="D143" s="23" t="s">
        <v>113</v>
      </c>
      <c r="E143" s="3" t="s">
        <v>125</v>
      </c>
      <c r="F143" s="23"/>
      <c r="G143" s="20">
        <f t="shared" si="12"/>
        <v>1800000</v>
      </c>
      <c r="H143" s="20"/>
      <c r="I143" s="20">
        <f t="shared" si="13"/>
        <v>1379747</v>
      </c>
      <c r="J143" s="20"/>
    </row>
    <row r="144" spans="1:10" ht="63" x14ac:dyDescent="0.25">
      <c r="A144" s="19" t="s">
        <v>24</v>
      </c>
      <c r="B144" s="8" t="s">
        <v>15</v>
      </c>
      <c r="C144" s="23" t="s">
        <v>106</v>
      </c>
      <c r="D144" s="23" t="s">
        <v>113</v>
      </c>
      <c r="E144" s="3" t="s">
        <v>125</v>
      </c>
      <c r="F144" s="23" t="s">
        <v>25</v>
      </c>
      <c r="G144" s="20">
        <v>1800000</v>
      </c>
      <c r="H144" s="20"/>
      <c r="I144" s="20">
        <v>1379747</v>
      </c>
      <c r="J144" s="20"/>
    </row>
    <row r="145" spans="1:10" ht="31.5" x14ac:dyDescent="0.25">
      <c r="A145" s="21" t="s">
        <v>589</v>
      </c>
      <c r="B145" s="8" t="s">
        <v>15</v>
      </c>
      <c r="C145" s="23" t="s">
        <v>106</v>
      </c>
      <c r="D145" s="23" t="s">
        <v>113</v>
      </c>
      <c r="E145" s="3" t="s">
        <v>126</v>
      </c>
      <c r="F145" s="23"/>
      <c r="G145" s="20">
        <f t="shared" si="12"/>
        <v>40000</v>
      </c>
      <c r="H145" s="20"/>
      <c r="I145" s="20">
        <f t="shared" si="13"/>
        <v>40000</v>
      </c>
      <c r="J145" s="20"/>
    </row>
    <row r="146" spans="1:10" x14ac:dyDescent="0.25">
      <c r="A146" s="21" t="s">
        <v>81</v>
      </c>
      <c r="B146" s="8" t="s">
        <v>15</v>
      </c>
      <c r="C146" s="23" t="s">
        <v>106</v>
      </c>
      <c r="D146" s="23" t="s">
        <v>113</v>
      </c>
      <c r="E146" s="3" t="s">
        <v>127</v>
      </c>
      <c r="F146" s="23"/>
      <c r="G146" s="20">
        <f t="shared" si="12"/>
        <v>40000</v>
      </c>
      <c r="H146" s="20"/>
      <c r="I146" s="20">
        <f t="shared" si="13"/>
        <v>40000</v>
      </c>
      <c r="J146" s="20"/>
    </row>
    <row r="147" spans="1:10" x14ac:dyDescent="0.25">
      <c r="A147" s="2" t="s">
        <v>46</v>
      </c>
      <c r="B147" s="8" t="s">
        <v>15</v>
      </c>
      <c r="C147" s="3" t="s">
        <v>106</v>
      </c>
      <c r="D147" s="3" t="s">
        <v>113</v>
      </c>
      <c r="E147" s="3" t="s">
        <v>127</v>
      </c>
      <c r="F147" s="3" t="s">
        <v>128</v>
      </c>
      <c r="G147" s="20">
        <v>40000</v>
      </c>
      <c r="H147" s="20"/>
      <c r="I147" s="20">
        <v>40000</v>
      </c>
      <c r="J147" s="20"/>
    </row>
    <row r="148" spans="1:10" ht="31.5" x14ac:dyDescent="0.25">
      <c r="A148" s="24" t="s">
        <v>129</v>
      </c>
      <c r="B148" s="8" t="s">
        <v>15</v>
      </c>
      <c r="C148" s="23" t="s">
        <v>106</v>
      </c>
      <c r="D148" s="23" t="s">
        <v>113</v>
      </c>
      <c r="E148" s="23" t="s">
        <v>130</v>
      </c>
      <c r="F148" s="23"/>
      <c r="G148" s="27">
        <f t="shared" si="12"/>
        <v>70000</v>
      </c>
      <c r="H148" s="27"/>
      <c r="I148" s="27">
        <f t="shared" si="13"/>
        <v>70000</v>
      </c>
      <c r="J148" s="27"/>
    </row>
    <row r="149" spans="1:10" x14ac:dyDescent="0.25">
      <c r="A149" s="21" t="s">
        <v>81</v>
      </c>
      <c r="B149" s="8" t="s">
        <v>15</v>
      </c>
      <c r="C149" s="23" t="s">
        <v>106</v>
      </c>
      <c r="D149" s="23" t="s">
        <v>113</v>
      </c>
      <c r="E149" s="23" t="s">
        <v>131</v>
      </c>
      <c r="F149" s="23"/>
      <c r="G149" s="27">
        <f t="shared" si="12"/>
        <v>70000</v>
      </c>
      <c r="H149" s="27"/>
      <c r="I149" s="20">
        <f t="shared" si="13"/>
        <v>70000</v>
      </c>
      <c r="J149" s="20"/>
    </row>
    <row r="150" spans="1:10" ht="31.5" x14ac:dyDescent="0.25">
      <c r="A150" s="2" t="s">
        <v>44</v>
      </c>
      <c r="B150" s="8" t="s">
        <v>15</v>
      </c>
      <c r="C150" s="23" t="s">
        <v>106</v>
      </c>
      <c r="D150" s="23" t="s">
        <v>113</v>
      </c>
      <c r="E150" s="3" t="s">
        <v>131</v>
      </c>
      <c r="F150" s="8" t="s">
        <v>45</v>
      </c>
      <c r="G150" s="20">
        <v>70000</v>
      </c>
      <c r="H150" s="20"/>
      <c r="I150" s="20">
        <v>70000</v>
      </c>
      <c r="J150" s="20"/>
    </row>
    <row r="151" spans="1:10" ht="31.5" x14ac:dyDescent="0.25">
      <c r="A151" s="19" t="s">
        <v>132</v>
      </c>
      <c r="B151" s="8" t="s">
        <v>15</v>
      </c>
      <c r="C151" s="23" t="s">
        <v>106</v>
      </c>
      <c r="D151" s="23" t="s">
        <v>113</v>
      </c>
      <c r="E151" s="8" t="s">
        <v>133</v>
      </c>
      <c r="F151" s="8"/>
      <c r="G151" s="20">
        <f t="shared" si="12"/>
        <v>40000</v>
      </c>
      <c r="H151" s="20"/>
      <c r="I151" s="20">
        <f t="shared" si="13"/>
        <v>40000</v>
      </c>
      <c r="J151" s="20"/>
    </row>
    <row r="152" spans="1:10" x14ac:dyDescent="0.25">
      <c r="A152" s="25" t="s">
        <v>81</v>
      </c>
      <c r="B152" s="8" t="s">
        <v>15</v>
      </c>
      <c r="C152" s="23" t="s">
        <v>106</v>
      </c>
      <c r="D152" s="23" t="s">
        <v>113</v>
      </c>
      <c r="E152" s="8" t="s">
        <v>134</v>
      </c>
      <c r="F152" s="8"/>
      <c r="G152" s="20">
        <f t="shared" si="12"/>
        <v>40000</v>
      </c>
      <c r="H152" s="20"/>
      <c r="I152" s="20">
        <f t="shared" si="13"/>
        <v>40000</v>
      </c>
      <c r="J152" s="20"/>
    </row>
    <row r="153" spans="1:10" ht="31.5" x14ac:dyDescent="0.25">
      <c r="A153" s="24" t="s">
        <v>44</v>
      </c>
      <c r="B153" s="8" t="s">
        <v>15</v>
      </c>
      <c r="C153" s="23" t="s">
        <v>106</v>
      </c>
      <c r="D153" s="23" t="s">
        <v>113</v>
      </c>
      <c r="E153" s="8" t="s">
        <v>134</v>
      </c>
      <c r="F153" s="8" t="s">
        <v>45</v>
      </c>
      <c r="G153" s="20">
        <v>40000</v>
      </c>
      <c r="H153" s="20"/>
      <c r="I153" s="20">
        <v>40000</v>
      </c>
      <c r="J153" s="20"/>
    </row>
    <row r="154" spans="1:10" hidden="1" x14ac:dyDescent="0.25">
      <c r="A154" s="21" t="s">
        <v>20</v>
      </c>
      <c r="B154" s="8" t="s">
        <v>15</v>
      </c>
      <c r="C154" s="23" t="s">
        <v>106</v>
      </c>
      <c r="D154" s="23" t="s">
        <v>113</v>
      </c>
      <c r="E154" s="8" t="s">
        <v>21</v>
      </c>
      <c r="F154" s="8"/>
      <c r="G154" s="20">
        <f t="shared" si="12"/>
        <v>0</v>
      </c>
      <c r="H154" s="27"/>
      <c r="I154" s="20">
        <f t="shared" si="13"/>
        <v>0</v>
      </c>
      <c r="J154" s="20"/>
    </row>
    <row r="155" spans="1:10" hidden="1" x14ac:dyDescent="0.25">
      <c r="A155" s="2" t="s">
        <v>59</v>
      </c>
      <c r="B155" s="8" t="s">
        <v>15</v>
      </c>
      <c r="C155" s="3" t="s">
        <v>106</v>
      </c>
      <c r="D155" s="3" t="s">
        <v>113</v>
      </c>
      <c r="E155" s="3" t="s">
        <v>60</v>
      </c>
      <c r="G155" s="20">
        <f t="shared" si="12"/>
        <v>0</v>
      </c>
      <c r="H155" s="20"/>
      <c r="I155" s="20">
        <f t="shared" si="13"/>
        <v>0</v>
      </c>
      <c r="J155" s="20"/>
    </row>
    <row r="156" spans="1:10" ht="31.5" hidden="1" x14ac:dyDescent="0.25">
      <c r="A156" s="19" t="s">
        <v>135</v>
      </c>
      <c r="B156" s="8" t="s">
        <v>15</v>
      </c>
      <c r="C156" s="3" t="s">
        <v>106</v>
      </c>
      <c r="D156" s="3" t="s">
        <v>113</v>
      </c>
      <c r="E156" s="3" t="s">
        <v>136</v>
      </c>
      <c r="G156" s="20">
        <f t="shared" si="12"/>
        <v>0</v>
      </c>
      <c r="H156" s="20"/>
      <c r="I156" s="20">
        <f t="shared" si="13"/>
        <v>0</v>
      </c>
      <c r="J156" s="20"/>
    </row>
    <row r="157" spans="1:10" hidden="1" x14ac:dyDescent="0.25">
      <c r="A157" s="19" t="s">
        <v>75</v>
      </c>
      <c r="B157" s="8" t="s">
        <v>15</v>
      </c>
      <c r="C157" s="3" t="s">
        <v>106</v>
      </c>
      <c r="D157" s="3" t="s">
        <v>113</v>
      </c>
      <c r="E157" s="3" t="s">
        <v>137</v>
      </c>
      <c r="G157" s="20">
        <f t="shared" si="12"/>
        <v>0</v>
      </c>
      <c r="H157" s="20"/>
      <c r="I157" s="20">
        <f t="shared" si="13"/>
        <v>0</v>
      </c>
      <c r="J157" s="20"/>
    </row>
    <row r="158" spans="1:10" ht="63" hidden="1" x14ac:dyDescent="0.25">
      <c r="A158" s="25" t="s">
        <v>24</v>
      </c>
      <c r="B158" s="8" t="s">
        <v>15</v>
      </c>
      <c r="C158" s="3" t="s">
        <v>106</v>
      </c>
      <c r="D158" s="3" t="s">
        <v>113</v>
      </c>
      <c r="E158" s="3" t="s">
        <v>137</v>
      </c>
      <c r="F158" s="3" t="s">
        <v>25</v>
      </c>
      <c r="G158" s="20"/>
      <c r="H158" s="20"/>
      <c r="I158" s="20"/>
      <c r="J158" s="20"/>
    </row>
    <row r="159" spans="1:10" ht="36.75" customHeight="1" x14ac:dyDescent="0.25">
      <c r="A159" s="24" t="s">
        <v>138</v>
      </c>
      <c r="B159" s="8" t="s">
        <v>15</v>
      </c>
      <c r="C159" s="3" t="s">
        <v>106</v>
      </c>
      <c r="D159" s="3" t="s">
        <v>139</v>
      </c>
      <c r="G159" s="20">
        <f t="shared" si="12"/>
        <v>50000</v>
      </c>
      <c r="H159" s="20"/>
      <c r="I159" s="20">
        <f t="shared" si="13"/>
        <v>50000</v>
      </c>
      <c r="J159" s="20"/>
    </row>
    <row r="160" spans="1:10" ht="31.5" x14ac:dyDescent="0.25">
      <c r="A160" s="21" t="s">
        <v>114</v>
      </c>
      <c r="B160" s="8" t="s">
        <v>15</v>
      </c>
      <c r="C160" s="3" t="s">
        <v>106</v>
      </c>
      <c r="D160" s="3" t="s">
        <v>139</v>
      </c>
      <c r="E160" s="3" t="s">
        <v>115</v>
      </c>
      <c r="G160" s="20">
        <f t="shared" si="12"/>
        <v>50000</v>
      </c>
      <c r="H160" s="20"/>
      <c r="I160" s="20">
        <f t="shared" si="13"/>
        <v>50000</v>
      </c>
      <c r="J160" s="20"/>
    </row>
    <row r="161" spans="1:10" ht="47.25" x14ac:dyDescent="0.25">
      <c r="A161" s="25" t="s">
        <v>140</v>
      </c>
      <c r="B161" s="8" t="s">
        <v>15</v>
      </c>
      <c r="C161" s="3" t="s">
        <v>106</v>
      </c>
      <c r="D161" s="3" t="s">
        <v>139</v>
      </c>
      <c r="E161" s="3" t="s">
        <v>141</v>
      </c>
      <c r="G161" s="20">
        <f t="shared" si="12"/>
        <v>50000</v>
      </c>
      <c r="H161" s="20"/>
      <c r="I161" s="20">
        <f t="shared" si="13"/>
        <v>50000</v>
      </c>
      <c r="J161" s="20"/>
    </row>
    <row r="162" spans="1:10" x14ac:dyDescent="0.25">
      <c r="A162" s="24" t="s">
        <v>81</v>
      </c>
      <c r="B162" s="8" t="s">
        <v>15</v>
      </c>
      <c r="C162" s="3" t="s">
        <v>106</v>
      </c>
      <c r="D162" s="3" t="s">
        <v>139</v>
      </c>
      <c r="E162" s="3" t="s">
        <v>142</v>
      </c>
      <c r="G162" s="20">
        <f t="shared" si="12"/>
        <v>50000</v>
      </c>
      <c r="H162" s="20"/>
      <c r="I162" s="20">
        <f t="shared" si="13"/>
        <v>50000</v>
      </c>
      <c r="J162" s="20"/>
    </row>
    <row r="163" spans="1:10" ht="31.5" x14ac:dyDescent="0.25">
      <c r="A163" s="24" t="s">
        <v>89</v>
      </c>
      <c r="B163" s="8" t="s">
        <v>15</v>
      </c>
      <c r="C163" s="3" t="s">
        <v>106</v>
      </c>
      <c r="D163" s="3" t="s">
        <v>139</v>
      </c>
      <c r="E163" s="3" t="s">
        <v>142</v>
      </c>
      <c r="F163" s="3" t="s">
        <v>91</v>
      </c>
      <c r="G163" s="20">
        <v>50000</v>
      </c>
      <c r="H163" s="20"/>
      <c r="I163" s="20">
        <v>50000</v>
      </c>
      <c r="J163" s="20"/>
    </row>
    <row r="164" spans="1:10" ht="31.5" x14ac:dyDescent="0.25">
      <c r="A164" s="21" t="s">
        <v>143</v>
      </c>
      <c r="B164" s="8" t="s">
        <v>15</v>
      </c>
      <c r="C164" s="3" t="s">
        <v>106</v>
      </c>
      <c r="D164" s="3" t="s">
        <v>144</v>
      </c>
      <c r="G164" s="20">
        <f t="shared" si="12"/>
        <v>99200</v>
      </c>
      <c r="H164" s="20"/>
      <c r="I164" s="20">
        <f t="shared" si="13"/>
        <v>99200</v>
      </c>
      <c r="J164" s="20"/>
    </row>
    <row r="165" spans="1:10" ht="31.5" x14ac:dyDescent="0.25">
      <c r="A165" s="21" t="s">
        <v>114</v>
      </c>
      <c r="B165" s="8" t="s">
        <v>15</v>
      </c>
      <c r="C165" s="3" t="s">
        <v>106</v>
      </c>
      <c r="D165" s="3" t="s">
        <v>144</v>
      </c>
      <c r="E165" s="3" t="s">
        <v>115</v>
      </c>
      <c r="G165" s="20">
        <f t="shared" si="12"/>
        <v>99200</v>
      </c>
      <c r="H165" s="20"/>
      <c r="I165" s="20">
        <f t="shared" si="13"/>
        <v>99200</v>
      </c>
      <c r="J165" s="20"/>
    </row>
    <row r="166" spans="1:10" ht="31.5" x14ac:dyDescent="0.25">
      <c r="A166" s="21" t="s">
        <v>129</v>
      </c>
      <c r="B166" s="8" t="s">
        <v>15</v>
      </c>
      <c r="C166" s="3" t="s">
        <v>106</v>
      </c>
      <c r="D166" s="3" t="s">
        <v>144</v>
      </c>
      <c r="E166" s="3" t="s">
        <v>130</v>
      </c>
      <c r="G166" s="20">
        <f t="shared" si="12"/>
        <v>99200</v>
      </c>
      <c r="H166" s="20"/>
      <c r="I166" s="20">
        <f t="shared" si="13"/>
        <v>99200</v>
      </c>
      <c r="J166" s="20"/>
    </row>
    <row r="167" spans="1:10" x14ac:dyDescent="0.25">
      <c r="A167" s="25" t="s">
        <v>81</v>
      </c>
      <c r="B167" s="8" t="s">
        <v>15</v>
      </c>
      <c r="C167" s="23" t="s">
        <v>106</v>
      </c>
      <c r="D167" s="23" t="s">
        <v>144</v>
      </c>
      <c r="E167" s="23" t="s">
        <v>131</v>
      </c>
      <c r="G167" s="20">
        <f t="shared" si="12"/>
        <v>99200</v>
      </c>
      <c r="H167" s="20"/>
      <c r="I167" s="20">
        <f t="shared" si="13"/>
        <v>99200</v>
      </c>
      <c r="J167" s="20"/>
    </row>
    <row r="168" spans="1:10" ht="31.5" x14ac:dyDescent="0.25">
      <c r="A168" s="21" t="s">
        <v>89</v>
      </c>
      <c r="B168" s="8" t="s">
        <v>15</v>
      </c>
      <c r="C168" s="23" t="s">
        <v>106</v>
      </c>
      <c r="D168" s="23" t="s">
        <v>144</v>
      </c>
      <c r="E168" s="23" t="s">
        <v>131</v>
      </c>
      <c r="F168" s="3" t="s">
        <v>55</v>
      </c>
      <c r="G168" s="20">
        <v>99200</v>
      </c>
      <c r="H168" s="20"/>
      <c r="I168" s="20">
        <v>99200</v>
      </c>
      <c r="J168" s="20"/>
    </row>
    <row r="169" spans="1:10" x14ac:dyDescent="0.25">
      <c r="A169" s="21" t="s">
        <v>145</v>
      </c>
      <c r="B169" s="8" t="s">
        <v>15</v>
      </c>
      <c r="C169" s="23" t="s">
        <v>31</v>
      </c>
      <c r="D169" s="23"/>
      <c r="E169" s="23"/>
      <c r="G169" s="20">
        <f>G177+G189+G195+G229+G247+G170+G215</f>
        <v>98409805.030000001</v>
      </c>
      <c r="H169" s="20">
        <f>H177+H189+H195+H229+H247</f>
        <v>0</v>
      </c>
      <c r="I169" s="20">
        <f>I177+I189+I195+I229+I247+I170+I215</f>
        <v>95038097.149999991</v>
      </c>
      <c r="J169" s="20">
        <f>J177+J189+J195+J229+J247</f>
        <v>0</v>
      </c>
    </row>
    <row r="170" spans="1:10" hidden="1" x14ac:dyDescent="0.25">
      <c r="A170" s="19" t="s">
        <v>146</v>
      </c>
      <c r="B170" s="8" t="s">
        <v>15</v>
      </c>
      <c r="C170" s="3" t="s">
        <v>31</v>
      </c>
      <c r="D170" s="3" t="s">
        <v>17</v>
      </c>
      <c r="G170" s="20">
        <f t="shared" ref="G170:G173" si="14">G171</f>
        <v>0</v>
      </c>
      <c r="H170" s="20"/>
      <c r="I170" s="20">
        <f t="shared" ref="I170:I173" si="15">I171</f>
        <v>0</v>
      </c>
      <c r="J170" s="20"/>
    </row>
    <row r="171" spans="1:10" hidden="1" x14ac:dyDescent="0.25">
      <c r="A171" s="19" t="s">
        <v>20</v>
      </c>
      <c r="B171" s="8" t="s">
        <v>15</v>
      </c>
      <c r="C171" s="3" t="s">
        <v>31</v>
      </c>
      <c r="D171" s="3" t="s">
        <v>17</v>
      </c>
      <c r="E171" s="3" t="s">
        <v>21</v>
      </c>
      <c r="G171" s="20">
        <f t="shared" si="14"/>
        <v>0</v>
      </c>
      <c r="H171" s="20"/>
      <c r="I171" s="20">
        <f t="shared" si="15"/>
        <v>0</v>
      </c>
      <c r="J171" s="20"/>
    </row>
    <row r="172" spans="1:10" hidden="1" x14ac:dyDescent="0.25">
      <c r="A172" s="24" t="s">
        <v>59</v>
      </c>
      <c r="B172" s="8" t="s">
        <v>15</v>
      </c>
      <c r="C172" s="3" t="s">
        <v>31</v>
      </c>
      <c r="D172" s="3" t="s">
        <v>17</v>
      </c>
      <c r="E172" s="30" t="s">
        <v>60</v>
      </c>
      <c r="G172" s="20">
        <f t="shared" si="14"/>
        <v>0</v>
      </c>
      <c r="H172" s="20"/>
      <c r="I172" s="20">
        <f t="shared" si="15"/>
        <v>0</v>
      </c>
      <c r="J172" s="20"/>
    </row>
    <row r="173" spans="1:10" ht="31.5" hidden="1" x14ac:dyDescent="0.25">
      <c r="A173" s="21" t="s">
        <v>135</v>
      </c>
      <c r="B173" s="8" t="s">
        <v>15</v>
      </c>
      <c r="C173" s="3" t="s">
        <v>31</v>
      </c>
      <c r="D173" s="3" t="s">
        <v>17</v>
      </c>
      <c r="E173" s="30" t="s">
        <v>136</v>
      </c>
      <c r="G173" s="20">
        <f t="shared" si="14"/>
        <v>0</v>
      </c>
      <c r="H173" s="20"/>
      <c r="I173" s="20">
        <f t="shared" si="15"/>
        <v>0</v>
      </c>
      <c r="J173" s="20"/>
    </row>
    <row r="174" spans="1:10" ht="94.5" hidden="1" x14ac:dyDescent="0.25">
      <c r="A174" s="19" t="s">
        <v>147</v>
      </c>
      <c r="B174" s="8" t="s">
        <v>15</v>
      </c>
      <c r="C174" s="3" t="s">
        <v>31</v>
      </c>
      <c r="D174" s="3" t="s">
        <v>17</v>
      </c>
      <c r="E174" s="30" t="s">
        <v>148</v>
      </c>
      <c r="G174" s="20">
        <f>SUM(G175:G176)</f>
        <v>0</v>
      </c>
      <c r="H174" s="20"/>
      <c r="I174" s="20">
        <f>SUM(I175:I176)</f>
        <v>0</v>
      </c>
      <c r="J174" s="20"/>
    </row>
    <row r="175" spans="1:10" ht="31.5" hidden="1" x14ac:dyDescent="0.25">
      <c r="A175" s="24" t="s">
        <v>89</v>
      </c>
      <c r="B175" s="8" t="s">
        <v>15</v>
      </c>
      <c r="C175" s="3" t="s">
        <v>31</v>
      </c>
      <c r="D175" s="3" t="s">
        <v>17</v>
      </c>
      <c r="E175" s="30" t="s">
        <v>148</v>
      </c>
      <c r="F175" s="3" t="s">
        <v>91</v>
      </c>
      <c r="G175" s="20"/>
      <c r="H175" s="20"/>
      <c r="I175" s="20"/>
      <c r="J175" s="20"/>
    </row>
    <row r="176" spans="1:10" hidden="1" x14ac:dyDescent="0.25">
      <c r="A176" s="21" t="s">
        <v>46</v>
      </c>
      <c r="B176" s="8" t="s">
        <v>15</v>
      </c>
      <c r="C176" s="3" t="s">
        <v>31</v>
      </c>
      <c r="D176" s="3" t="s">
        <v>17</v>
      </c>
      <c r="E176" s="30" t="s">
        <v>148</v>
      </c>
      <c r="F176" s="3" t="s">
        <v>47</v>
      </c>
      <c r="G176" s="20"/>
      <c r="H176" s="20"/>
      <c r="I176" s="20"/>
      <c r="J176" s="20"/>
    </row>
    <row r="177" spans="1:10" x14ac:dyDescent="0.25">
      <c r="A177" s="19" t="s">
        <v>149</v>
      </c>
      <c r="B177" s="8" t="s">
        <v>15</v>
      </c>
      <c r="C177" s="3" t="s">
        <v>31</v>
      </c>
      <c r="D177" s="3" t="s">
        <v>19</v>
      </c>
      <c r="E177" s="30"/>
      <c r="G177" s="20">
        <f t="shared" ref="G177:G179" si="16">G178</f>
        <v>40857870.649999999</v>
      </c>
      <c r="H177" s="20">
        <f>H178</f>
        <v>0</v>
      </c>
      <c r="I177" s="20">
        <f t="shared" ref="I177:I179" si="17">I178</f>
        <v>40857870.649999999</v>
      </c>
      <c r="J177" s="20">
        <f>J178</f>
        <v>0</v>
      </c>
    </row>
    <row r="178" spans="1:10" ht="31.5" x14ac:dyDescent="0.25">
      <c r="A178" s="19" t="s">
        <v>32</v>
      </c>
      <c r="B178" s="8" t="s">
        <v>15</v>
      </c>
      <c r="C178" s="3" t="s">
        <v>31</v>
      </c>
      <c r="D178" s="3" t="s">
        <v>19</v>
      </c>
      <c r="E178" s="30">
        <v>7500000000</v>
      </c>
      <c r="F178" s="3" t="s">
        <v>95</v>
      </c>
      <c r="G178" s="20">
        <f t="shared" si="16"/>
        <v>40857870.649999999</v>
      </c>
      <c r="H178" s="20"/>
      <c r="I178" s="20">
        <f t="shared" si="17"/>
        <v>40857870.649999999</v>
      </c>
      <c r="J178" s="20"/>
    </row>
    <row r="179" spans="1:10" ht="47.25" x14ac:dyDescent="0.25">
      <c r="A179" s="25" t="s">
        <v>265</v>
      </c>
      <c r="B179" s="8" t="s">
        <v>15</v>
      </c>
      <c r="C179" s="3" t="s">
        <v>31</v>
      </c>
      <c r="D179" s="3" t="s">
        <v>19</v>
      </c>
      <c r="E179" s="30">
        <v>7530000000</v>
      </c>
      <c r="F179" s="3" t="s">
        <v>95</v>
      </c>
      <c r="G179" s="20">
        <f t="shared" si="16"/>
        <v>40857870.649999999</v>
      </c>
      <c r="H179" s="20"/>
      <c r="I179" s="20">
        <f t="shared" si="17"/>
        <v>40857870.649999999</v>
      </c>
      <c r="J179" s="20"/>
    </row>
    <row r="180" spans="1:10" ht="47.25" x14ac:dyDescent="0.25">
      <c r="A180" s="24" t="s">
        <v>150</v>
      </c>
      <c r="B180" s="8" t="s">
        <v>15</v>
      </c>
      <c r="C180" s="3" t="s">
        <v>31</v>
      </c>
      <c r="D180" s="3" t="s">
        <v>19</v>
      </c>
      <c r="E180" s="30">
        <v>7530100000</v>
      </c>
      <c r="G180" s="20">
        <f>G181+G185+G183+G187</f>
        <v>40857870.649999999</v>
      </c>
      <c r="H180" s="20"/>
      <c r="I180" s="20">
        <f>I181+I185+I183+I187</f>
        <v>40857870.649999999</v>
      </c>
      <c r="J180" s="20"/>
    </row>
    <row r="181" spans="1:10" ht="31.5" x14ac:dyDescent="0.25">
      <c r="A181" s="19" t="s">
        <v>151</v>
      </c>
      <c r="B181" s="8" t="s">
        <v>15</v>
      </c>
      <c r="C181" s="3" t="s">
        <v>31</v>
      </c>
      <c r="D181" s="3" t="s">
        <v>19</v>
      </c>
      <c r="E181" s="30">
        <v>7530170720</v>
      </c>
      <c r="G181" s="20">
        <f>G182</f>
        <v>38814977.119999997</v>
      </c>
      <c r="H181" s="20"/>
      <c r="I181" s="20">
        <f>I182</f>
        <v>38814977.119999997</v>
      </c>
      <c r="J181" s="27"/>
    </row>
    <row r="182" spans="1:10" ht="31.5" x14ac:dyDescent="0.25">
      <c r="A182" s="21" t="s">
        <v>44</v>
      </c>
      <c r="B182" s="8" t="s">
        <v>15</v>
      </c>
      <c r="C182" s="3" t="s">
        <v>31</v>
      </c>
      <c r="D182" s="3" t="s">
        <v>19</v>
      </c>
      <c r="E182" s="30">
        <v>7530170720</v>
      </c>
      <c r="F182" s="3">
        <v>200</v>
      </c>
      <c r="G182" s="20">
        <v>38814977.119999997</v>
      </c>
      <c r="H182" s="20"/>
      <c r="I182" s="20">
        <v>38814977.119999997</v>
      </c>
      <c r="J182" s="20"/>
    </row>
    <row r="183" spans="1:10" ht="63" hidden="1" x14ac:dyDescent="0.25">
      <c r="A183" s="2" t="s">
        <v>152</v>
      </c>
      <c r="B183" s="8" t="s">
        <v>15</v>
      </c>
      <c r="C183" s="3" t="s">
        <v>31</v>
      </c>
      <c r="D183" s="3" t="s">
        <v>19</v>
      </c>
      <c r="E183" s="3" t="s">
        <v>153</v>
      </c>
      <c r="G183" s="20">
        <f>G184</f>
        <v>0</v>
      </c>
      <c r="H183" s="20"/>
      <c r="I183" s="20">
        <f>I184</f>
        <v>0</v>
      </c>
      <c r="J183" s="20"/>
    </row>
    <row r="184" spans="1:10" ht="31.5" hidden="1" x14ac:dyDescent="0.25">
      <c r="A184" s="19" t="s">
        <v>44</v>
      </c>
      <c r="B184" s="8" t="s">
        <v>15</v>
      </c>
      <c r="C184" s="3" t="s">
        <v>31</v>
      </c>
      <c r="D184" s="3" t="s">
        <v>19</v>
      </c>
      <c r="E184" s="3" t="s">
        <v>153</v>
      </c>
      <c r="F184" s="3">
        <v>200</v>
      </c>
      <c r="G184" s="20"/>
      <c r="H184" s="20"/>
      <c r="I184" s="20"/>
      <c r="J184" s="20"/>
    </row>
    <row r="185" spans="1:10" ht="47.25" x14ac:dyDescent="0.25">
      <c r="A185" s="25" t="s">
        <v>154</v>
      </c>
      <c r="B185" s="8" t="s">
        <v>15</v>
      </c>
      <c r="C185" s="3" t="s">
        <v>31</v>
      </c>
      <c r="D185" s="3" t="s">
        <v>19</v>
      </c>
      <c r="E185" s="3" t="s">
        <v>155</v>
      </c>
      <c r="G185" s="20">
        <f>G186</f>
        <v>2042893.53</v>
      </c>
      <c r="H185" s="20"/>
      <c r="I185" s="20">
        <f>I186</f>
        <v>2042893.53</v>
      </c>
      <c r="J185" s="20"/>
    </row>
    <row r="186" spans="1:10" ht="31.5" x14ac:dyDescent="0.25">
      <c r="A186" s="24" t="s">
        <v>44</v>
      </c>
      <c r="B186" s="8" t="s">
        <v>15</v>
      </c>
      <c r="C186" s="3" t="s">
        <v>31</v>
      </c>
      <c r="D186" s="3" t="s">
        <v>19</v>
      </c>
      <c r="E186" s="3" t="s">
        <v>155</v>
      </c>
      <c r="F186" s="3">
        <v>200</v>
      </c>
      <c r="G186" s="20">
        <v>2042893.53</v>
      </c>
      <c r="H186" s="20"/>
      <c r="I186" s="20">
        <v>2042893.53</v>
      </c>
      <c r="J186" s="20"/>
    </row>
    <row r="187" spans="1:10" ht="47.25" hidden="1" x14ac:dyDescent="0.25">
      <c r="A187" s="19" t="s">
        <v>154</v>
      </c>
      <c r="B187" s="8" t="s">
        <v>15</v>
      </c>
      <c r="C187" s="3" t="s">
        <v>31</v>
      </c>
      <c r="D187" s="3" t="s">
        <v>19</v>
      </c>
      <c r="E187" s="3" t="s">
        <v>156</v>
      </c>
      <c r="G187" s="20">
        <f>G188</f>
        <v>0</v>
      </c>
      <c r="H187" s="20"/>
      <c r="I187" s="20">
        <f>I188</f>
        <v>0</v>
      </c>
      <c r="J187" s="20"/>
    </row>
    <row r="188" spans="1:10" ht="31.5" hidden="1" x14ac:dyDescent="0.25">
      <c r="A188" s="25" t="s">
        <v>44</v>
      </c>
      <c r="B188" s="8" t="s">
        <v>15</v>
      </c>
      <c r="C188" s="3" t="s">
        <v>31</v>
      </c>
      <c r="D188" s="3" t="s">
        <v>19</v>
      </c>
      <c r="E188" s="3" t="s">
        <v>156</v>
      </c>
      <c r="F188" s="3">
        <v>200</v>
      </c>
      <c r="G188" s="20"/>
      <c r="H188" s="20"/>
      <c r="I188" s="20"/>
      <c r="J188" s="20"/>
    </row>
    <row r="189" spans="1:10" hidden="1" x14ac:dyDescent="0.25">
      <c r="A189" s="24" t="s">
        <v>157</v>
      </c>
      <c r="B189" s="8" t="s">
        <v>15</v>
      </c>
      <c r="C189" s="3" t="s">
        <v>31</v>
      </c>
      <c r="D189" s="3" t="s">
        <v>64</v>
      </c>
      <c r="G189" s="20">
        <f t="shared" ref="G189:G196" si="18">G190</f>
        <v>0</v>
      </c>
      <c r="H189" s="20">
        <f>H190</f>
        <v>0</v>
      </c>
      <c r="I189" s="20">
        <f t="shared" ref="I189:I196" si="19">I190</f>
        <v>0</v>
      </c>
      <c r="J189" s="20">
        <f>J190</f>
        <v>0</v>
      </c>
    </row>
    <row r="190" spans="1:10" ht="31.5" hidden="1" x14ac:dyDescent="0.25">
      <c r="A190" s="19" t="s">
        <v>158</v>
      </c>
      <c r="B190" s="8" t="s">
        <v>15</v>
      </c>
      <c r="C190" s="3" t="s">
        <v>31</v>
      </c>
      <c r="D190" s="3" t="s">
        <v>64</v>
      </c>
      <c r="E190" s="3" t="s">
        <v>159</v>
      </c>
      <c r="G190" s="20">
        <f t="shared" si="18"/>
        <v>0</v>
      </c>
      <c r="H190" s="20"/>
      <c r="I190" s="20">
        <f t="shared" si="19"/>
        <v>0</v>
      </c>
      <c r="J190" s="20"/>
    </row>
    <row r="191" spans="1:10" ht="31.5" hidden="1" x14ac:dyDescent="0.25">
      <c r="A191" s="25" t="s">
        <v>160</v>
      </c>
      <c r="B191" s="8" t="s">
        <v>15</v>
      </c>
      <c r="C191" s="23" t="s">
        <v>31</v>
      </c>
      <c r="D191" s="23" t="s">
        <v>64</v>
      </c>
      <c r="E191" s="23" t="s">
        <v>161</v>
      </c>
      <c r="F191" s="8"/>
      <c r="G191" s="20">
        <f t="shared" si="18"/>
        <v>0</v>
      </c>
      <c r="H191" s="20"/>
      <c r="I191" s="20">
        <f t="shared" si="19"/>
        <v>0</v>
      </c>
      <c r="J191" s="20"/>
    </row>
    <row r="192" spans="1:10" ht="31.5" hidden="1" x14ac:dyDescent="0.25">
      <c r="A192" s="25" t="s">
        <v>162</v>
      </c>
      <c r="B192" s="8" t="s">
        <v>15</v>
      </c>
      <c r="C192" s="23" t="s">
        <v>31</v>
      </c>
      <c r="D192" s="31" t="s">
        <v>64</v>
      </c>
      <c r="E192" s="23" t="s">
        <v>163</v>
      </c>
      <c r="F192" s="8"/>
      <c r="G192" s="20">
        <f t="shared" si="18"/>
        <v>0</v>
      </c>
      <c r="H192" s="20"/>
      <c r="I192" s="20">
        <f t="shared" si="19"/>
        <v>0</v>
      </c>
      <c r="J192" s="20"/>
    </row>
    <row r="193" spans="1:10" hidden="1" x14ac:dyDescent="0.25">
      <c r="A193" s="2" t="s">
        <v>81</v>
      </c>
      <c r="B193" s="8" t="s">
        <v>15</v>
      </c>
      <c r="C193" s="23" t="s">
        <v>31</v>
      </c>
      <c r="D193" s="31" t="s">
        <v>64</v>
      </c>
      <c r="E193" s="23" t="s">
        <v>164</v>
      </c>
      <c r="F193" s="8"/>
      <c r="G193" s="20">
        <f t="shared" si="18"/>
        <v>0</v>
      </c>
      <c r="H193" s="20"/>
      <c r="I193" s="20">
        <f t="shared" si="19"/>
        <v>0</v>
      </c>
      <c r="J193" s="20"/>
    </row>
    <row r="194" spans="1:10" hidden="1" x14ac:dyDescent="0.25">
      <c r="A194" s="19" t="s">
        <v>46</v>
      </c>
      <c r="B194" s="8" t="s">
        <v>15</v>
      </c>
      <c r="C194" s="23" t="s">
        <v>31</v>
      </c>
      <c r="D194" s="31" t="s">
        <v>64</v>
      </c>
      <c r="E194" s="3" t="s">
        <v>164</v>
      </c>
      <c r="F194" s="8">
        <v>800</v>
      </c>
      <c r="G194" s="20">
        <v>0</v>
      </c>
      <c r="H194" s="20"/>
      <c r="I194" s="20">
        <v>0</v>
      </c>
      <c r="J194" s="20"/>
    </row>
    <row r="195" spans="1:10" x14ac:dyDescent="0.25">
      <c r="A195" s="25" t="s">
        <v>165</v>
      </c>
      <c r="B195" s="8" t="s">
        <v>15</v>
      </c>
      <c r="C195" s="23" t="s">
        <v>31</v>
      </c>
      <c r="D195" s="31" t="s">
        <v>166</v>
      </c>
      <c r="G195" s="20">
        <f t="shared" si="18"/>
        <v>50302466.980000004</v>
      </c>
      <c r="H195" s="20">
        <f>H196</f>
        <v>0</v>
      </c>
      <c r="I195" s="20">
        <f t="shared" si="19"/>
        <v>50302466.980000004</v>
      </c>
      <c r="J195" s="20">
        <f>J196</f>
        <v>0</v>
      </c>
    </row>
    <row r="196" spans="1:10" ht="47.25" x14ac:dyDescent="0.25">
      <c r="A196" s="24" t="s">
        <v>167</v>
      </c>
      <c r="B196" s="8" t="s">
        <v>15</v>
      </c>
      <c r="C196" s="23" t="s">
        <v>31</v>
      </c>
      <c r="D196" s="31" t="s">
        <v>166</v>
      </c>
      <c r="E196" s="3" t="s">
        <v>168</v>
      </c>
      <c r="G196" s="20">
        <f t="shared" si="18"/>
        <v>50302466.980000004</v>
      </c>
      <c r="H196" s="20"/>
      <c r="I196" s="20">
        <f t="shared" si="19"/>
        <v>50302466.980000004</v>
      </c>
      <c r="J196" s="20"/>
    </row>
    <row r="197" spans="1:10" ht="31.5" x14ac:dyDescent="0.25">
      <c r="A197" s="19" t="s">
        <v>169</v>
      </c>
      <c r="B197" s="8" t="s">
        <v>15</v>
      </c>
      <c r="C197" s="23" t="s">
        <v>31</v>
      </c>
      <c r="D197" s="31" t="s">
        <v>166</v>
      </c>
      <c r="E197" s="3" t="s">
        <v>170</v>
      </c>
      <c r="G197" s="20">
        <f>G198+G205+G208+G211</f>
        <v>50302466.980000004</v>
      </c>
      <c r="H197" s="20"/>
      <c r="I197" s="20">
        <f>I198+I205+I208+I211</f>
        <v>50302466.980000004</v>
      </c>
      <c r="J197" s="20"/>
    </row>
    <row r="198" spans="1:10" ht="31.5" x14ac:dyDescent="0.25">
      <c r="A198" s="24" t="s">
        <v>171</v>
      </c>
      <c r="B198" s="8" t="s">
        <v>15</v>
      </c>
      <c r="C198" s="23" t="s">
        <v>31</v>
      </c>
      <c r="D198" s="31" t="s">
        <v>166</v>
      </c>
      <c r="E198" s="3" t="s">
        <v>172</v>
      </c>
      <c r="F198" s="8"/>
      <c r="G198" s="20">
        <f>G201+G203+G199</f>
        <v>49862466.980000004</v>
      </c>
      <c r="H198" s="20"/>
      <c r="I198" s="20">
        <f>I201+I203+I199</f>
        <v>49862466.980000004</v>
      </c>
      <c r="J198" s="20"/>
    </row>
    <row r="199" spans="1:10" hidden="1" x14ac:dyDescent="0.25">
      <c r="A199" s="19" t="s">
        <v>81</v>
      </c>
      <c r="B199" s="8" t="s">
        <v>15</v>
      </c>
      <c r="C199" s="23" t="s">
        <v>31</v>
      </c>
      <c r="D199" s="31" t="s">
        <v>166</v>
      </c>
      <c r="E199" s="3" t="s">
        <v>173</v>
      </c>
      <c r="F199" s="8"/>
      <c r="G199" s="20">
        <f>G200</f>
        <v>0</v>
      </c>
      <c r="H199" s="20"/>
      <c r="I199" s="20">
        <f>I200</f>
        <v>0</v>
      </c>
      <c r="J199" s="20"/>
    </row>
    <row r="200" spans="1:10" hidden="1" x14ac:dyDescent="0.25">
      <c r="A200" s="24" t="s">
        <v>46</v>
      </c>
      <c r="B200" s="8" t="s">
        <v>15</v>
      </c>
      <c r="C200" s="23" t="s">
        <v>31</v>
      </c>
      <c r="D200" s="31" t="s">
        <v>166</v>
      </c>
      <c r="E200" s="23" t="s">
        <v>173</v>
      </c>
      <c r="F200" s="8">
        <v>800</v>
      </c>
      <c r="G200" s="20"/>
      <c r="H200" s="20"/>
      <c r="I200" s="20"/>
      <c r="J200" s="20"/>
    </row>
    <row r="201" spans="1:10" ht="47.25" x14ac:dyDescent="0.25">
      <c r="A201" s="25" t="s">
        <v>174</v>
      </c>
      <c r="B201" s="8" t="s">
        <v>15</v>
      </c>
      <c r="C201" s="23" t="s">
        <v>31</v>
      </c>
      <c r="D201" s="31" t="s">
        <v>166</v>
      </c>
      <c r="E201" s="23" t="s">
        <v>175</v>
      </c>
      <c r="F201" s="8"/>
      <c r="G201" s="20">
        <f>G202</f>
        <v>47369343.630000003</v>
      </c>
      <c r="H201" s="20"/>
      <c r="I201" s="20">
        <f>I202</f>
        <v>47369343.630000003</v>
      </c>
      <c r="J201" s="20"/>
    </row>
    <row r="202" spans="1:10" x14ac:dyDescent="0.25">
      <c r="A202" s="19" t="s">
        <v>46</v>
      </c>
      <c r="B202" s="8" t="s">
        <v>15</v>
      </c>
      <c r="C202" s="23" t="s">
        <v>31</v>
      </c>
      <c r="D202" s="31" t="s">
        <v>166</v>
      </c>
      <c r="E202" s="23" t="s">
        <v>175</v>
      </c>
      <c r="F202" s="8">
        <v>800</v>
      </c>
      <c r="G202" s="20">
        <v>47369343.630000003</v>
      </c>
      <c r="H202" s="20"/>
      <c r="I202" s="20">
        <v>47369343.630000003</v>
      </c>
      <c r="J202" s="20"/>
    </row>
    <row r="203" spans="1:10" ht="47.25" x14ac:dyDescent="0.25">
      <c r="A203" s="19" t="s">
        <v>176</v>
      </c>
      <c r="B203" s="8" t="s">
        <v>15</v>
      </c>
      <c r="C203" s="23" t="s">
        <v>31</v>
      </c>
      <c r="D203" s="31" t="s">
        <v>166</v>
      </c>
      <c r="E203" s="23" t="s">
        <v>177</v>
      </c>
      <c r="F203" s="8"/>
      <c r="G203" s="20">
        <f>G204</f>
        <v>2493123.35</v>
      </c>
      <c r="H203" s="20"/>
      <c r="I203" s="20">
        <f>I204</f>
        <v>2493123.35</v>
      </c>
      <c r="J203" s="20"/>
    </row>
    <row r="204" spans="1:10" x14ac:dyDescent="0.25">
      <c r="A204" s="19" t="s">
        <v>46</v>
      </c>
      <c r="B204" s="8" t="s">
        <v>15</v>
      </c>
      <c r="C204" s="23" t="s">
        <v>31</v>
      </c>
      <c r="D204" s="31" t="s">
        <v>166</v>
      </c>
      <c r="E204" s="23" t="s">
        <v>177</v>
      </c>
      <c r="F204" s="8">
        <v>800</v>
      </c>
      <c r="G204" s="20">
        <v>2493123.35</v>
      </c>
      <c r="H204" s="20"/>
      <c r="I204" s="20">
        <v>2493123.35</v>
      </c>
      <c r="J204" s="20"/>
    </row>
    <row r="205" spans="1:10" ht="47.25" hidden="1" x14ac:dyDescent="0.25">
      <c r="A205" s="19" t="s">
        <v>178</v>
      </c>
      <c r="B205" s="8" t="s">
        <v>15</v>
      </c>
      <c r="C205" s="23" t="s">
        <v>31</v>
      </c>
      <c r="D205" s="31" t="s">
        <v>166</v>
      </c>
      <c r="E205" s="23" t="s">
        <v>179</v>
      </c>
      <c r="F205" s="8"/>
      <c r="G205" s="20">
        <f t="shared" ref="G205:G211" si="20">G206</f>
        <v>0</v>
      </c>
      <c r="H205" s="20"/>
      <c r="I205" s="20">
        <f t="shared" ref="I205:I211" si="21">I206</f>
        <v>0</v>
      </c>
      <c r="J205" s="20"/>
    </row>
    <row r="206" spans="1:10" hidden="1" x14ac:dyDescent="0.25">
      <c r="A206" s="25" t="s">
        <v>81</v>
      </c>
      <c r="B206" s="8" t="s">
        <v>15</v>
      </c>
      <c r="C206" s="23" t="s">
        <v>31</v>
      </c>
      <c r="D206" s="31" t="s">
        <v>166</v>
      </c>
      <c r="E206" s="23" t="s">
        <v>180</v>
      </c>
      <c r="F206" s="8"/>
      <c r="G206" s="20">
        <f t="shared" si="20"/>
        <v>0</v>
      </c>
      <c r="H206" s="20"/>
      <c r="I206" s="20">
        <f t="shared" si="21"/>
        <v>0</v>
      </c>
      <c r="J206" s="20"/>
    </row>
    <row r="207" spans="1:10" ht="31.5" hidden="1" x14ac:dyDescent="0.25">
      <c r="A207" s="19" t="s">
        <v>44</v>
      </c>
      <c r="B207" s="8" t="s">
        <v>15</v>
      </c>
      <c r="C207" s="23" t="s">
        <v>31</v>
      </c>
      <c r="D207" s="31" t="s">
        <v>166</v>
      </c>
      <c r="E207" s="23" t="s">
        <v>180</v>
      </c>
      <c r="F207" s="8">
        <v>200</v>
      </c>
      <c r="G207" s="20">
        <v>0</v>
      </c>
      <c r="H207" s="20"/>
      <c r="I207" s="20">
        <v>0</v>
      </c>
      <c r="J207" s="20"/>
    </row>
    <row r="208" spans="1:10" ht="31.5" x14ac:dyDescent="0.25">
      <c r="A208" s="25" t="s">
        <v>181</v>
      </c>
      <c r="B208" s="8" t="s">
        <v>15</v>
      </c>
      <c r="C208" s="23" t="s">
        <v>31</v>
      </c>
      <c r="D208" s="31" t="s">
        <v>166</v>
      </c>
      <c r="E208" s="23" t="s">
        <v>182</v>
      </c>
      <c r="F208" s="8"/>
      <c r="G208" s="20">
        <f t="shared" si="20"/>
        <v>250000</v>
      </c>
      <c r="H208" s="20"/>
      <c r="I208" s="20">
        <f t="shared" si="21"/>
        <v>250000</v>
      </c>
      <c r="J208" s="20"/>
    </row>
    <row r="209" spans="1:10" x14ac:dyDescent="0.25">
      <c r="A209" s="2" t="s">
        <v>81</v>
      </c>
      <c r="B209" s="8" t="s">
        <v>15</v>
      </c>
      <c r="C209" s="23" t="s">
        <v>31</v>
      </c>
      <c r="D209" s="23" t="s">
        <v>166</v>
      </c>
      <c r="E209" s="23" t="s">
        <v>183</v>
      </c>
      <c r="F209" s="8"/>
      <c r="G209" s="20">
        <f t="shared" si="20"/>
        <v>250000</v>
      </c>
      <c r="H209" s="20"/>
      <c r="I209" s="20">
        <f t="shared" si="21"/>
        <v>250000</v>
      </c>
      <c r="J209" s="20"/>
    </row>
    <row r="210" spans="1:10" x14ac:dyDescent="0.25">
      <c r="A210" s="2" t="s">
        <v>46</v>
      </c>
      <c r="B210" s="8" t="s">
        <v>15</v>
      </c>
      <c r="C210" s="23" t="s">
        <v>31</v>
      </c>
      <c r="D210" s="23" t="s">
        <v>166</v>
      </c>
      <c r="E210" s="23" t="s">
        <v>183</v>
      </c>
      <c r="F210" s="8">
        <v>800</v>
      </c>
      <c r="G210" s="20">
        <v>250000</v>
      </c>
      <c r="H210" s="20"/>
      <c r="I210" s="20">
        <v>250000</v>
      </c>
      <c r="J210" s="20"/>
    </row>
    <row r="211" spans="1:10" ht="31.5" x14ac:dyDescent="0.25">
      <c r="A211" s="2" t="s">
        <v>184</v>
      </c>
      <c r="B211" s="8" t="s">
        <v>15</v>
      </c>
      <c r="C211" s="23" t="s">
        <v>31</v>
      </c>
      <c r="D211" s="23" t="s">
        <v>166</v>
      </c>
      <c r="E211" s="23" t="s">
        <v>185</v>
      </c>
      <c r="F211" s="8"/>
      <c r="G211" s="20">
        <f t="shared" si="20"/>
        <v>190000</v>
      </c>
      <c r="H211" s="20"/>
      <c r="I211" s="20">
        <f t="shared" si="21"/>
        <v>190000</v>
      </c>
      <c r="J211" s="20"/>
    </row>
    <row r="212" spans="1:10" x14ac:dyDescent="0.25">
      <c r="A212" s="2" t="s">
        <v>81</v>
      </c>
      <c r="B212" s="8" t="s">
        <v>15</v>
      </c>
      <c r="C212" s="23" t="s">
        <v>31</v>
      </c>
      <c r="D212" s="23" t="s">
        <v>166</v>
      </c>
      <c r="E212" s="23" t="s">
        <v>186</v>
      </c>
      <c r="F212" s="8"/>
      <c r="G212" s="20">
        <f>G214+G213</f>
        <v>190000</v>
      </c>
      <c r="H212" s="20"/>
      <c r="I212" s="20">
        <f>I214+I213</f>
        <v>190000</v>
      </c>
      <c r="J212" s="20"/>
    </row>
    <row r="213" spans="1:10" ht="31.5" hidden="1" x14ac:dyDescent="0.25">
      <c r="A213" s="2" t="s">
        <v>44</v>
      </c>
      <c r="B213" s="8" t="s">
        <v>15</v>
      </c>
      <c r="C213" s="23" t="s">
        <v>31</v>
      </c>
      <c r="D213" s="23" t="s">
        <v>166</v>
      </c>
      <c r="E213" s="23" t="s">
        <v>186</v>
      </c>
      <c r="F213" s="8">
        <v>200</v>
      </c>
      <c r="G213" s="20"/>
      <c r="H213" s="20"/>
      <c r="I213" s="20"/>
      <c r="J213" s="20"/>
    </row>
    <row r="214" spans="1:10" x14ac:dyDescent="0.25">
      <c r="A214" s="24" t="s">
        <v>46</v>
      </c>
      <c r="B214" s="8" t="s">
        <v>15</v>
      </c>
      <c r="C214" s="23" t="s">
        <v>31</v>
      </c>
      <c r="D214" s="23" t="s">
        <v>166</v>
      </c>
      <c r="E214" s="23" t="s">
        <v>186</v>
      </c>
      <c r="F214" s="8">
        <v>800</v>
      </c>
      <c r="G214" s="20">
        <v>190000</v>
      </c>
      <c r="H214" s="20"/>
      <c r="I214" s="20">
        <v>190000</v>
      </c>
      <c r="J214" s="20"/>
    </row>
    <row r="215" spans="1:10" x14ac:dyDescent="0.25">
      <c r="A215" s="25" t="s">
        <v>187</v>
      </c>
      <c r="B215" s="8" t="s">
        <v>15</v>
      </c>
      <c r="C215" s="23" t="s">
        <v>31</v>
      </c>
      <c r="D215" s="23" t="s">
        <v>113</v>
      </c>
      <c r="E215" s="23"/>
      <c r="F215" s="8"/>
      <c r="G215" s="20">
        <f t="shared" ref="G215:G217" si="22">G216</f>
        <v>1932180.4000000001</v>
      </c>
      <c r="H215" s="20"/>
      <c r="I215" s="20">
        <f t="shared" ref="I215:I217" si="23">I216</f>
        <v>1780472.52</v>
      </c>
      <c r="J215" s="20"/>
    </row>
    <row r="216" spans="1:10" ht="47.25" x14ac:dyDescent="0.25">
      <c r="A216" s="19" t="s">
        <v>167</v>
      </c>
      <c r="B216" s="8" t="s">
        <v>15</v>
      </c>
      <c r="C216" s="23" t="s">
        <v>31</v>
      </c>
      <c r="D216" s="23" t="s">
        <v>113</v>
      </c>
      <c r="E216" s="23" t="s">
        <v>168</v>
      </c>
      <c r="F216" s="8"/>
      <c r="G216" s="20">
        <f t="shared" si="22"/>
        <v>1932180.4000000001</v>
      </c>
      <c r="H216" s="20"/>
      <c r="I216" s="20">
        <f t="shared" si="23"/>
        <v>1780472.52</v>
      </c>
      <c r="J216" s="20"/>
    </row>
    <row r="217" spans="1:10" x14ac:dyDescent="0.25">
      <c r="A217" s="21" t="s">
        <v>188</v>
      </c>
      <c r="B217" s="8" t="s">
        <v>15</v>
      </c>
      <c r="C217" s="23" t="s">
        <v>31</v>
      </c>
      <c r="D217" s="23" t="s">
        <v>113</v>
      </c>
      <c r="E217" s="23" t="s">
        <v>189</v>
      </c>
      <c r="F217" s="8"/>
      <c r="G217" s="20">
        <f t="shared" si="22"/>
        <v>1932180.4000000001</v>
      </c>
      <c r="H217" s="20"/>
      <c r="I217" s="20">
        <f t="shared" si="23"/>
        <v>1780472.52</v>
      </c>
      <c r="J217" s="20"/>
    </row>
    <row r="218" spans="1:10" x14ac:dyDescent="0.25">
      <c r="A218" s="21" t="s">
        <v>190</v>
      </c>
      <c r="B218" s="8" t="s">
        <v>15</v>
      </c>
      <c r="C218" s="23" t="s">
        <v>31</v>
      </c>
      <c r="D218" s="23" t="s">
        <v>113</v>
      </c>
      <c r="E218" s="23" t="s">
        <v>191</v>
      </c>
      <c r="F218" s="8"/>
      <c r="G218" s="20">
        <f>G219+G221+G225+G223+G227</f>
        <v>1932180.4000000001</v>
      </c>
      <c r="H218" s="20"/>
      <c r="I218" s="20">
        <f>I219+I221+I225+I223+I227</f>
        <v>1780472.52</v>
      </c>
      <c r="J218" s="20"/>
    </row>
    <row r="219" spans="1:10" x14ac:dyDescent="0.25">
      <c r="A219" s="21" t="s">
        <v>81</v>
      </c>
      <c r="B219" s="8" t="s">
        <v>15</v>
      </c>
      <c r="C219" s="23" t="s">
        <v>31</v>
      </c>
      <c r="D219" s="23" t="s">
        <v>113</v>
      </c>
      <c r="E219" s="23" t="s">
        <v>192</v>
      </c>
      <c r="F219" s="8"/>
      <c r="G219" s="20">
        <f>G220</f>
        <v>461006.74</v>
      </c>
      <c r="H219" s="20"/>
      <c r="I219" s="20">
        <f>I220</f>
        <v>461006.74</v>
      </c>
      <c r="J219" s="20"/>
    </row>
    <row r="220" spans="1:10" ht="31.5" x14ac:dyDescent="0.25">
      <c r="A220" s="25" t="s">
        <v>44</v>
      </c>
      <c r="B220" s="8" t="s">
        <v>15</v>
      </c>
      <c r="C220" s="23" t="s">
        <v>31</v>
      </c>
      <c r="D220" s="23" t="s">
        <v>113</v>
      </c>
      <c r="E220" s="23" t="s">
        <v>192</v>
      </c>
      <c r="F220" s="8">
        <v>200</v>
      </c>
      <c r="G220" s="20">
        <v>461006.74</v>
      </c>
      <c r="H220" s="20"/>
      <c r="I220" s="20">
        <v>461006.74</v>
      </c>
      <c r="J220" s="20"/>
    </row>
    <row r="221" spans="1:10" ht="63" x14ac:dyDescent="0.25">
      <c r="A221" s="21" t="s">
        <v>193</v>
      </c>
      <c r="B221" s="8" t="s">
        <v>15</v>
      </c>
      <c r="C221" s="23" t="s">
        <v>31</v>
      </c>
      <c r="D221" s="23" t="s">
        <v>113</v>
      </c>
      <c r="E221" s="23" t="s">
        <v>194</v>
      </c>
      <c r="F221" s="8"/>
      <c r="G221" s="20">
        <f>G222</f>
        <v>1250497.6100000001</v>
      </c>
      <c r="H221" s="20"/>
      <c r="I221" s="20">
        <f>I222</f>
        <v>1121545.9099999999</v>
      </c>
      <c r="J221" s="20"/>
    </row>
    <row r="222" spans="1:10" ht="31.5" x14ac:dyDescent="0.25">
      <c r="A222" s="2" t="s">
        <v>44</v>
      </c>
      <c r="B222" s="8" t="s">
        <v>15</v>
      </c>
      <c r="C222" s="3" t="s">
        <v>31</v>
      </c>
      <c r="D222" s="3" t="s">
        <v>113</v>
      </c>
      <c r="E222" s="23" t="s">
        <v>194</v>
      </c>
      <c r="F222" s="8" t="s">
        <v>45</v>
      </c>
      <c r="G222" s="20">
        <v>1250497.6100000001</v>
      </c>
      <c r="H222" s="20"/>
      <c r="I222" s="20">
        <v>1121545.9099999999</v>
      </c>
      <c r="J222" s="20"/>
    </row>
    <row r="223" spans="1:10" ht="94.5" hidden="1" x14ac:dyDescent="0.25">
      <c r="A223" s="2" t="s">
        <v>195</v>
      </c>
      <c r="B223" s="8" t="s">
        <v>15</v>
      </c>
      <c r="C223" s="3" t="s">
        <v>31</v>
      </c>
      <c r="D223" s="3" t="s">
        <v>113</v>
      </c>
      <c r="E223" s="23" t="s">
        <v>196</v>
      </c>
      <c r="F223" s="8"/>
      <c r="G223" s="20">
        <f>G224</f>
        <v>0</v>
      </c>
      <c r="H223" s="20"/>
      <c r="I223" s="20">
        <f>I224</f>
        <v>0</v>
      </c>
      <c r="J223" s="20"/>
    </row>
    <row r="224" spans="1:10" ht="31.5" hidden="1" x14ac:dyDescent="0.25">
      <c r="A224" s="2" t="s">
        <v>44</v>
      </c>
      <c r="B224" s="8" t="s">
        <v>15</v>
      </c>
      <c r="C224" s="3" t="s">
        <v>31</v>
      </c>
      <c r="D224" s="3" t="s">
        <v>113</v>
      </c>
      <c r="E224" s="23" t="s">
        <v>196</v>
      </c>
      <c r="F224" s="8">
        <v>200</v>
      </c>
      <c r="G224" s="20"/>
      <c r="H224" s="20"/>
      <c r="I224" s="20"/>
      <c r="J224" s="20"/>
    </row>
    <row r="225" spans="1:10" ht="63" x14ac:dyDescent="0.25">
      <c r="A225" s="24" t="s">
        <v>197</v>
      </c>
      <c r="B225" s="8" t="s">
        <v>15</v>
      </c>
      <c r="C225" s="3" t="s">
        <v>31</v>
      </c>
      <c r="D225" s="3" t="s">
        <v>113</v>
      </c>
      <c r="E225" s="23" t="s">
        <v>198</v>
      </c>
      <c r="F225" s="8"/>
      <c r="G225" s="20">
        <f>SUM(G226)</f>
        <v>220676.05</v>
      </c>
      <c r="H225" s="20"/>
      <c r="I225" s="20">
        <f>SUM(I226)</f>
        <v>197919.87</v>
      </c>
      <c r="J225" s="20"/>
    </row>
    <row r="226" spans="1:10" ht="31.5" x14ac:dyDescent="0.25">
      <c r="A226" s="25" t="s">
        <v>44</v>
      </c>
      <c r="B226" s="8" t="s">
        <v>15</v>
      </c>
      <c r="C226" s="3" t="s">
        <v>31</v>
      </c>
      <c r="D226" s="3" t="s">
        <v>113</v>
      </c>
      <c r="E226" s="23" t="s">
        <v>198</v>
      </c>
      <c r="F226" s="8" t="s">
        <v>45</v>
      </c>
      <c r="G226" s="20">
        <v>220676.05</v>
      </c>
      <c r="H226" s="20"/>
      <c r="I226" s="20">
        <v>197919.87</v>
      </c>
      <c r="J226" s="20"/>
    </row>
    <row r="227" spans="1:10" ht="110.25" hidden="1" x14ac:dyDescent="0.25">
      <c r="A227" s="32" t="s">
        <v>199</v>
      </c>
      <c r="B227" s="8" t="s">
        <v>15</v>
      </c>
      <c r="C227" s="33" t="s">
        <v>31</v>
      </c>
      <c r="D227" s="33" t="s">
        <v>113</v>
      </c>
      <c r="E227" s="33" t="s">
        <v>200</v>
      </c>
      <c r="F227" s="33"/>
      <c r="G227" s="20">
        <f>G228</f>
        <v>0</v>
      </c>
      <c r="H227" s="20"/>
      <c r="I227" s="20">
        <f>I228</f>
        <v>0</v>
      </c>
      <c r="J227" s="20"/>
    </row>
    <row r="228" spans="1:10" ht="31.5" hidden="1" x14ac:dyDescent="0.25">
      <c r="A228" s="25" t="s">
        <v>44</v>
      </c>
      <c r="B228" s="8" t="s">
        <v>15</v>
      </c>
      <c r="C228" s="33" t="s">
        <v>31</v>
      </c>
      <c r="D228" s="33" t="s">
        <v>113</v>
      </c>
      <c r="E228" s="33" t="s">
        <v>200</v>
      </c>
      <c r="F228" s="33" t="s">
        <v>45</v>
      </c>
      <c r="G228" s="20"/>
      <c r="H228" s="20"/>
      <c r="I228" s="20"/>
      <c r="J228" s="20"/>
    </row>
    <row r="229" spans="1:10" x14ac:dyDescent="0.25">
      <c r="A229" s="24" t="s">
        <v>201</v>
      </c>
      <c r="B229" s="8" t="s">
        <v>15</v>
      </c>
      <c r="C229" s="33" t="s">
        <v>31</v>
      </c>
      <c r="D229" s="33" t="s">
        <v>139</v>
      </c>
      <c r="E229" s="33"/>
      <c r="F229" s="33"/>
      <c r="G229" s="20">
        <f>G230+G242</f>
        <v>4410860</v>
      </c>
      <c r="H229" s="20">
        <f>H230+H242</f>
        <v>0</v>
      </c>
      <c r="I229" s="20">
        <f>I230+I242</f>
        <v>1190860</v>
      </c>
      <c r="J229" s="20">
        <f>J230+J242</f>
        <v>0</v>
      </c>
    </row>
    <row r="230" spans="1:10" ht="31.5" x14ac:dyDescent="0.25">
      <c r="A230" s="19" t="s">
        <v>32</v>
      </c>
      <c r="B230" s="8" t="s">
        <v>15</v>
      </c>
      <c r="C230" s="33" t="s">
        <v>31</v>
      </c>
      <c r="D230" s="33" t="s">
        <v>139</v>
      </c>
      <c r="E230" s="33">
        <v>7500000000</v>
      </c>
      <c r="G230" s="20">
        <f>G231</f>
        <v>3210860</v>
      </c>
      <c r="H230" s="20"/>
      <c r="I230" s="20">
        <f>I231</f>
        <v>890860</v>
      </c>
      <c r="J230" s="20"/>
    </row>
    <row r="231" spans="1:10" ht="47.25" x14ac:dyDescent="0.25">
      <c r="A231" s="21" t="s">
        <v>202</v>
      </c>
      <c r="B231" s="8" t="s">
        <v>15</v>
      </c>
      <c r="C231" s="3" t="s">
        <v>31</v>
      </c>
      <c r="D231" s="3" t="s">
        <v>139</v>
      </c>
      <c r="E231" s="23">
        <v>7550000000</v>
      </c>
      <c r="G231" s="20">
        <f>G232+G239</f>
        <v>3210860</v>
      </c>
      <c r="H231" s="20"/>
      <c r="I231" s="20">
        <f>I232+I239</f>
        <v>890860</v>
      </c>
      <c r="J231" s="20"/>
    </row>
    <row r="232" spans="1:10" ht="47.25" x14ac:dyDescent="0.25">
      <c r="A232" s="21" t="s">
        <v>203</v>
      </c>
      <c r="B232" s="8" t="s">
        <v>15</v>
      </c>
      <c r="C232" s="3" t="s">
        <v>31</v>
      </c>
      <c r="D232" s="3" t="s">
        <v>139</v>
      </c>
      <c r="E232" s="23">
        <v>7550100000</v>
      </c>
      <c r="G232" s="20">
        <f>G233+G235+G237</f>
        <v>2840860</v>
      </c>
      <c r="H232" s="20"/>
      <c r="I232" s="20">
        <f>I233+I235+I237</f>
        <v>840860</v>
      </c>
      <c r="J232" s="20"/>
    </row>
    <row r="233" spans="1:10" ht="18" customHeight="1" x14ac:dyDescent="0.25">
      <c r="A233" s="25" t="s">
        <v>204</v>
      </c>
      <c r="B233" s="8" t="s">
        <v>15</v>
      </c>
      <c r="C233" s="3" t="s">
        <v>31</v>
      </c>
      <c r="D233" s="3" t="s">
        <v>139</v>
      </c>
      <c r="E233" s="23">
        <v>7550120070</v>
      </c>
      <c r="G233" s="20">
        <f>G234</f>
        <v>2800000</v>
      </c>
      <c r="H233" s="20"/>
      <c r="I233" s="20">
        <f>I234</f>
        <v>800000</v>
      </c>
      <c r="J233" s="20"/>
    </row>
    <row r="234" spans="1:10" ht="31.5" x14ac:dyDescent="0.25">
      <c r="A234" s="2" t="s">
        <v>44</v>
      </c>
      <c r="B234" s="8" t="s">
        <v>15</v>
      </c>
      <c r="C234" s="3" t="s">
        <v>31</v>
      </c>
      <c r="D234" s="3" t="s">
        <v>139</v>
      </c>
      <c r="E234" s="23">
        <v>7550120070</v>
      </c>
      <c r="F234" s="3">
        <v>200</v>
      </c>
      <c r="G234" s="20">
        <v>2800000</v>
      </c>
      <c r="H234" s="20"/>
      <c r="I234" s="20">
        <v>800000</v>
      </c>
      <c r="J234" s="20"/>
    </row>
    <row r="235" spans="1:10" ht="63" x14ac:dyDescent="0.25">
      <c r="A235" s="21" t="s">
        <v>205</v>
      </c>
      <c r="B235" s="8" t="s">
        <v>15</v>
      </c>
      <c r="C235" s="3" t="s">
        <v>31</v>
      </c>
      <c r="D235" s="3" t="s">
        <v>139</v>
      </c>
      <c r="E235" s="23">
        <v>7550170570</v>
      </c>
      <c r="F235" s="3" t="s">
        <v>95</v>
      </c>
      <c r="G235" s="20">
        <f>G236</f>
        <v>34731</v>
      </c>
      <c r="H235" s="20"/>
      <c r="I235" s="20">
        <f>I236</f>
        <v>34731</v>
      </c>
      <c r="J235" s="20"/>
    </row>
    <row r="236" spans="1:10" ht="31.5" x14ac:dyDescent="0.25">
      <c r="A236" s="26" t="s">
        <v>44</v>
      </c>
      <c r="B236" s="8" t="s">
        <v>15</v>
      </c>
      <c r="C236" s="3" t="s">
        <v>31</v>
      </c>
      <c r="D236" s="3" t="s">
        <v>139</v>
      </c>
      <c r="E236" s="23">
        <v>7550170570</v>
      </c>
      <c r="F236" s="3">
        <v>200</v>
      </c>
      <c r="G236" s="20">
        <v>34731</v>
      </c>
      <c r="H236" s="20"/>
      <c r="I236" s="20">
        <v>34731</v>
      </c>
      <c r="J236" s="20"/>
    </row>
    <row r="237" spans="1:10" ht="69.75" customHeight="1" x14ac:dyDescent="0.25">
      <c r="A237" s="21" t="s">
        <v>206</v>
      </c>
      <c r="B237" s="8" t="s">
        <v>15</v>
      </c>
      <c r="C237" s="3" t="s">
        <v>31</v>
      </c>
      <c r="D237" s="3" t="s">
        <v>139</v>
      </c>
      <c r="E237" s="23" t="s">
        <v>207</v>
      </c>
      <c r="G237" s="20">
        <f>G238</f>
        <v>6129</v>
      </c>
      <c r="H237" s="20"/>
      <c r="I237" s="20">
        <f>I238</f>
        <v>6129</v>
      </c>
      <c r="J237" s="20"/>
    </row>
    <row r="238" spans="1:10" ht="31.5" x14ac:dyDescent="0.25">
      <c r="A238" s="24" t="s">
        <v>44</v>
      </c>
      <c r="B238" s="8" t="s">
        <v>15</v>
      </c>
      <c r="C238" s="3" t="s">
        <v>31</v>
      </c>
      <c r="D238" s="3" t="s">
        <v>139</v>
      </c>
      <c r="E238" s="23" t="s">
        <v>207</v>
      </c>
      <c r="F238" s="3">
        <v>200</v>
      </c>
      <c r="G238" s="20">
        <v>6129</v>
      </c>
      <c r="H238" s="20"/>
      <c r="I238" s="20">
        <v>6129</v>
      </c>
      <c r="J238" s="20"/>
    </row>
    <row r="239" spans="1:10" ht="31.5" x14ac:dyDescent="0.25">
      <c r="A239" s="21" t="s">
        <v>208</v>
      </c>
      <c r="B239" s="8" t="s">
        <v>15</v>
      </c>
      <c r="C239" s="3" t="s">
        <v>31</v>
      </c>
      <c r="D239" s="3" t="s">
        <v>139</v>
      </c>
      <c r="E239" s="23">
        <v>7550200000</v>
      </c>
      <c r="G239" s="20">
        <f t="shared" ref="G239:G245" si="24">G240</f>
        <v>370000</v>
      </c>
      <c r="H239" s="20"/>
      <c r="I239" s="20">
        <f t="shared" ref="I239:I245" si="25">I240</f>
        <v>50000</v>
      </c>
      <c r="J239" s="20"/>
    </row>
    <row r="240" spans="1:10" ht="21" customHeight="1" x14ac:dyDescent="0.25">
      <c r="A240" s="25" t="s">
        <v>204</v>
      </c>
      <c r="B240" s="8" t="s">
        <v>15</v>
      </c>
      <c r="C240" s="3" t="s">
        <v>31</v>
      </c>
      <c r="D240" s="3" t="s">
        <v>139</v>
      </c>
      <c r="E240" s="23">
        <v>7550220070</v>
      </c>
      <c r="G240" s="20">
        <f t="shared" si="24"/>
        <v>370000</v>
      </c>
      <c r="H240" s="20"/>
      <c r="I240" s="20">
        <f t="shared" si="25"/>
        <v>50000</v>
      </c>
      <c r="J240" s="20"/>
    </row>
    <row r="241" spans="1:10" ht="31.5" x14ac:dyDescent="0.25">
      <c r="A241" s="24" t="s">
        <v>44</v>
      </c>
      <c r="B241" s="8" t="s">
        <v>15</v>
      </c>
      <c r="C241" s="3" t="s">
        <v>31</v>
      </c>
      <c r="D241" s="3" t="s">
        <v>139</v>
      </c>
      <c r="E241" s="23">
        <v>7550220070</v>
      </c>
      <c r="F241" s="3">
        <v>200</v>
      </c>
      <c r="G241" s="20">
        <v>370000</v>
      </c>
      <c r="H241" s="20"/>
      <c r="I241" s="20">
        <v>50000</v>
      </c>
      <c r="J241" s="20"/>
    </row>
    <row r="242" spans="1:10" ht="63" x14ac:dyDescent="0.25">
      <c r="A242" s="21" t="s">
        <v>209</v>
      </c>
      <c r="B242" s="8" t="s">
        <v>15</v>
      </c>
      <c r="C242" s="3" t="s">
        <v>31</v>
      </c>
      <c r="D242" s="3" t="s">
        <v>139</v>
      </c>
      <c r="E242" s="23" t="s">
        <v>210</v>
      </c>
      <c r="G242" s="20">
        <f t="shared" si="24"/>
        <v>1200000</v>
      </c>
      <c r="H242" s="20"/>
      <c r="I242" s="20">
        <f t="shared" si="25"/>
        <v>300000</v>
      </c>
      <c r="J242" s="20"/>
    </row>
    <row r="243" spans="1:10" ht="31.5" x14ac:dyDescent="0.25">
      <c r="A243" s="2" t="s">
        <v>211</v>
      </c>
      <c r="B243" s="8" t="s">
        <v>15</v>
      </c>
      <c r="C243" s="3" t="s">
        <v>31</v>
      </c>
      <c r="D243" s="3" t="s">
        <v>139</v>
      </c>
      <c r="E243" s="23" t="s">
        <v>212</v>
      </c>
      <c r="G243" s="20">
        <f t="shared" si="24"/>
        <v>1200000</v>
      </c>
      <c r="H243" s="20"/>
      <c r="I243" s="20">
        <f t="shared" si="25"/>
        <v>300000</v>
      </c>
      <c r="J243" s="20"/>
    </row>
    <row r="244" spans="1:10" ht="31.5" x14ac:dyDescent="0.25">
      <c r="A244" s="21" t="s">
        <v>213</v>
      </c>
      <c r="B244" s="8" t="s">
        <v>15</v>
      </c>
      <c r="C244" s="3" t="s">
        <v>31</v>
      </c>
      <c r="D244" s="3" t="s">
        <v>139</v>
      </c>
      <c r="E244" s="23" t="s">
        <v>214</v>
      </c>
      <c r="G244" s="20">
        <f t="shared" si="24"/>
        <v>1200000</v>
      </c>
      <c r="H244" s="20"/>
      <c r="I244" s="20">
        <f t="shared" si="25"/>
        <v>300000</v>
      </c>
      <c r="J244" s="20"/>
    </row>
    <row r="245" spans="1:10" ht="21" customHeight="1" x14ac:dyDescent="0.25">
      <c r="A245" s="21" t="s">
        <v>204</v>
      </c>
      <c r="B245" s="8" t="s">
        <v>15</v>
      </c>
      <c r="C245" s="3" t="s">
        <v>31</v>
      </c>
      <c r="D245" s="3" t="s">
        <v>139</v>
      </c>
      <c r="E245" s="23" t="s">
        <v>215</v>
      </c>
      <c r="G245" s="20">
        <f t="shared" si="24"/>
        <v>1200000</v>
      </c>
      <c r="H245" s="20"/>
      <c r="I245" s="20">
        <f t="shared" si="25"/>
        <v>300000</v>
      </c>
      <c r="J245" s="20"/>
    </row>
    <row r="246" spans="1:10" ht="31.5" x14ac:dyDescent="0.25">
      <c r="A246" s="21" t="s">
        <v>44</v>
      </c>
      <c r="B246" s="8" t="s">
        <v>15</v>
      </c>
      <c r="C246" s="3" t="s">
        <v>31</v>
      </c>
      <c r="D246" s="3" t="s">
        <v>139</v>
      </c>
      <c r="E246" s="23" t="s">
        <v>215</v>
      </c>
      <c r="F246" s="3" t="s">
        <v>45</v>
      </c>
      <c r="G246" s="20">
        <v>1200000</v>
      </c>
      <c r="H246" s="20"/>
      <c r="I246" s="20">
        <v>300000</v>
      </c>
      <c r="J246" s="20"/>
    </row>
    <row r="247" spans="1:10" x14ac:dyDescent="0.25">
      <c r="A247" s="21" t="s">
        <v>216</v>
      </c>
      <c r="B247" s="8" t="s">
        <v>15</v>
      </c>
      <c r="C247" s="3" t="s">
        <v>31</v>
      </c>
      <c r="D247" s="3" t="s">
        <v>217</v>
      </c>
      <c r="E247" s="23"/>
      <c r="G247" s="20">
        <f>G248+G277+G271</f>
        <v>906427</v>
      </c>
      <c r="H247" s="20">
        <f>H248+H277+H271</f>
        <v>0</v>
      </c>
      <c r="I247" s="20">
        <f>I248+I277+I271</f>
        <v>906427</v>
      </c>
      <c r="J247" s="20">
        <f>J248+J277+J271</f>
        <v>0</v>
      </c>
    </row>
    <row r="248" spans="1:10" ht="31.5" x14ac:dyDescent="0.25">
      <c r="A248" s="21" t="s">
        <v>158</v>
      </c>
      <c r="B248" s="8" t="s">
        <v>15</v>
      </c>
      <c r="C248" s="3" t="s">
        <v>31</v>
      </c>
      <c r="D248" s="3" t="s">
        <v>217</v>
      </c>
      <c r="E248" s="23" t="s">
        <v>159</v>
      </c>
      <c r="G248" s="20">
        <f>G249+G264</f>
        <v>696427</v>
      </c>
      <c r="H248" s="20">
        <f>H249+H264</f>
        <v>0</v>
      </c>
      <c r="I248" s="20">
        <f>I249+I264</f>
        <v>696427</v>
      </c>
      <c r="J248" s="20">
        <f>J249+J264</f>
        <v>0</v>
      </c>
    </row>
    <row r="249" spans="1:10" ht="47.25" x14ac:dyDescent="0.25">
      <c r="A249" s="21" t="s">
        <v>218</v>
      </c>
      <c r="B249" s="8" t="s">
        <v>15</v>
      </c>
      <c r="C249" s="23" t="s">
        <v>31</v>
      </c>
      <c r="D249" s="23" t="s">
        <v>217</v>
      </c>
      <c r="E249" s="23" t="s">
        <v>219</v>
      </c>
      <c r="G249" s="20">
        <f>G250+G253+G261</f>
        <v>196427</v>
      </c>
      <c r="H249" s="20">
        <f>H250+H253+H261</f>
        <v>0</v>
      </c>
      <c r="I249" s="20">
        <f>I250+I253+I261</f>
        <v>196427</v>
      </c>
      <c r="J249" s="20">
        <f>J250+J253+J261</f>
        <v>0</v>
      </c>
    </row>
    <row r="250" spans="1:10" ht="31.5" x14ac:dyDescent="0.25">
      <c r="A250" s="21" t="s">
        <v>220</v>
      </c>
      <c r="B250" s="8" t="s">
        <v>15</v>
      </c>
      <c r="C250" s="3" t="s">
        <v>31</v>
      </c>
      <c r="D250" s="3" t="s">
        <v>217</v>
      </c>
      <c r="E250" s="23" t="s">
        <v>221</v>
      </c>
      <c r="G250" s="20">
        <f t="shared" ref="G250:G251" si="26">G251</f>
        <v>30000</v>
      </c>
      <c r="H250" s="20"/>
      <c r="I250" s="20">
        <f t="shared" ref="I250:I251" si="27">I251</f>
        <v>30000</v>
      </c>
      <c r="J250" s="20"/>
    </row>
    <row r="251" spans="1:10" x14ac:dyDescent="0.25">
      <c r="A251" s="2" t="s">
        <v>81</v>
      </c>
      <c r="B251" s="8" t="s">
        <v>15</v>
      </c>
      <c r="C251" s="3" t="s">
        <v>31</v>
      </c>
      <c r="D251" s="3" t="s">
        <v>217</v>
      </c>
      <c r="E251" s="3" t="s">
        <v>222</v>
      </c>
      <c r="G251" s="20">
        <f t="shared" si="26"/>
        <v>30000</v>
      </c>
      <c r="H251" s="20"/>
      <c r="I251" s="20">
        <f t="shared" si="27"/>
        <v>30000</v>
      </c>
      <c r="J251" s="20"/>
    </row>
    <row r="252" spans="1:10" ht="31.5" x14ac:dyDescent="0.25">
      <c r="A252" s="21" t="s">
        <v>89</v>
      </c>
      <c r="B252" s="8" t="s">
        <v>15</v>
      </c>
      <c r="C252" s="3" t="s">
        <v>31</v>
      </c>
      <c r="D252" s="3" t="s">
        <v>217</v>
      </c>
      <c r="E252" s="23" t="s">
        <v>222</v>
      </c>
      <c r="F252" s="3" t="s">
        <v>91</v>
      </c>
      <c r="G252" s="20">
        <v>30000</v>
      </c>
      <c r="H252" s="20"/>
      <c r="I252" s="20">
        <v>30000</v>
      </c>
      <c r="J252" s="20"/>
    </row>
    <row r="253" spans="1:10" ht="31.5" x14ac:dyDescent="0.25">
      <c r="A253" s="21" t="s">
        <v>223</v>
      </c>
      <c r="B253" s="8" t="s">
        <v>15</v>
      </c>
      <c r="C253" s="3" t="s">
        <v>31</v>
      </c>
      <c r="D253" s="3" t="s">
        <v>217</v>
      </c>
      <c r="E253" s="23" t="s">
        <v>224</v>
      </c>
      <c r="G253" s="20">
        <f>G254+G259+G257</f>
        <v>165000</v>
      </c>
      <c r="H253" s="20">
        <f>H254</f>
        <v>0</v>
      </c>
      <c r="I253" s="20">
        <f>I254+I259+I257</f>
        <v>165000</v>
      </c>
      <c r="J253" s="20">
        <f>J254</f>
        <v>0</v>
      </c>
    </row>
    <row r="254" spans="1:10" x14ac:dyDescent="0.25">
      <c r="A254" s="25" t="s">
        <v>81</v>
      </c>
      <c r="B254" s="8" t="s">
        <v>15</v>
      </c>
      <c r="C254" s="3" t="s">
        <v>31</v>
      </c>
      <c r="D254" s="3" t="s">
        <v>217</v>
      </c>
      <c r="E254" s="23" t="s">
        <v>225</v>
      </c>
      <c r="G254" s="20">
        <f>G256+G255</f>
        <v>165000</v>
      </c>
      <c r="H254" s="20"/>
      <c r="I254" s="20">
        <f>I256+I255</f>
        <v>165000</v>
      </c>
      <c r="J254" s="20"/>
    </row>
    <row r="255" spans="1:10" ht="31.5" x14ac:dyDescent="0.25">
      <c r="A255" s="25" t="s">
        <v>44</v>
      </c>
      <c r="B255" s="8" t="s">
        <v>15</v>
      </c>
      <c r="C255" s="3" t="s">
        <v>31</v>
      </c>
      <c r="D255" s="3" t="s">
        <v>217</v>
      </c>
      <c r="E255" s="23" t="s">
        <v>225</v>
      </c>
      <c r="F255" s="3" t="s">
        <v>45</v>
      </c>
      <c r="G255" s="20">
        <v>30000</v>
      </c>
      <c r="H255" s="20"/>
      <c r="I255" s="20">
        <v>30000</v>
      </c>
      <c r="J255" s="20"/>
    </row>
    <row r="256" spans="1:10" ht="31.5" x14ac:dyDescent="0.25">
      <c r="A256" s="25" t="s">
        <v>89</v>
      </c>
      <c r="B256" s="8" t="s">
        <v>15</v>
      </c>
      <c r="C256" s="3" t="s">
        <v>31</v>
      </c>
      <c r="D256" s="3" t="s">
        <v>217</v>
      </c>
      <c r="E256" s="23" t="s">
        <v>225</v>
      </c>
      <c r="F256" s="3" t="s">
        <v>91</v>
      </c>
      <c r="G256" s="20">
        <v>135000</v>
      </c>
      <c r="H256" s="20"/>
      <c r="I256" s="20">
        <v>135000</v>
      </c>
      <c r="J256" s="20"/>
    </row>
    <row r="257" spans="1:10" ht="47.25" hidden="1" x14ac:dyDescent="0.25">
      <c r="A257" s="24" t="s">
        <v>226</v>
      </c>
      <c r="B257" s="8" t="s">
        <v>15</v>
      </c>
      <c r="C257" s="3" t="s">
        <v>31</v>
      </c>
      <c r="D257" s="3" t="s">
        <v>217</v>
      </c>
      <c r="E257" s="23" t="s">
        <v>227</v>
      </c>
      <c r="G257" s="20">
        <f>G258</f>
        <v>0</v>
      </c>
      <c r="H257" s="20"/>
      <c r="I257" s="20">
        <f>I258</f>
        <v>0</v>
      </c>
      <c r="J257" s="20"/>
    </row>
    <row r="258" spans="1:10" hidden="1" x14ac:dyDescent="0.25">
      <c r="A258" s="21" t="s">
        <v>46</v>
      </c>
      <c r="B258" s="8" t="s">
        <v>15</v>
      </c>
      <c r="C258" s="3" t="s">
        <v>31</v>
      </c>
      <c r="D258" s="3" t="s">
        <v>217</v>
      </c>
      <c r="E258" s="23" t="s">
        <v>227</v>
      </c>
      <c r="F258" s="3" t="s">
        <v>47</v>
      </c>
      <c r="G258" s="20"/>
      <c r="H258" s="20"/>
      <c r="I258" s="20"/>
      <c r="J258" s="20"/>
    </row>
    <row r="259" spans="1:10" ht="63" hidden="1" x14ac:dyDescent="0.25">
      <c r="A259" s="25" t="s">
        <v>228</v>
      </c>
      <c r="B259" s="8" t="s">
        <v>15</v>
      </c>
      <c r="C259" s="3" t="s">
        <v>31</v>
      </c>
      <c r="D259" s="3" t="s">
        <v>217</v>
      </c>
      <c r="E259" s="23" t="s">
        <v>229</v>
      </c>
      <c r="G259" s="20">
        <f>G260</f>
        <v>0</v>
      </c>
      <c r="H259" s="20"/>
      <c r="I259" s="20">
        <f>I260</f>
        <v>0</v>
      </c>
      <c r="J259" s="20"/>
    </row>
    <row r="260" spans="1:10" hidden="1" x14ac:dyDescent="0.25">
      <c r="A260" s="2" t="s">
        <v>46</v>
      </c>
      <c r="B260" s="8" t="s">
        <v>15</v>
      </c>
      <c r="C260" s="3" t="s">
        <v>31</v>
      </c>
      <c r="D260" s="3" t="s">
        <v>217</v>
      </c>
      <c r="E260" s="23" t="s">
        <v>229</v>
      </c>
      <c r="F260" s="3" t="s">
        <v>47</v>
      </c>
      <c r="G260" s="20"/>
      <c r="H260" s="20"/>
      <c r="I260" s="20"/>
      <c r="J260" s="20"/>
    </row>
    <row r="261" spans="1:10" ht="47.25" x14ac:dyDescent="0.25">
      <c r="A261" s="21" t="s">
        <v>230</v>
      </c>
      <c r="B261" s="8" t="s">
        <v>15</v>
      </c>
      <c r="C261" s="3" t="s">
        <v>31</v>
      </c>
      <c r="D261" s="3" t="s">
        <v>217</v>
      </c>
      <c r="E261" s="23">
        <v>7010300000</v>
      </c>
      <c r="G261" s="20">
        <f t="shared" ref="G261:G262" si="28">G262</f>
        <v>1427</v>
      </c>
      <c r="H261" s="20"/>
      <c r="I261" s="20">
        <f t="shared" ref="I261:I262" si="29">I262</f>
        <v>1427</v>
      </c>
      <c r="J261" s="20"/>
    </row>
    <row r="262" spans="1:10" ht="78.75" x14ac:dyDescent="0.25">
      <c r="A262" s="26" t="s">
        <v>231</v>
      </c>
      <c r="B262" s="8" t="s">
        <v>15</v>
      </c>
      <c r="C262" s="3" t="s">
        <v>31</v>
      </c>
      <c r="D262" s="3" t="s">
        <v>217</v>
      </c>
      <c r="E262" s="23">
        <v>7010375510</v>
      </c>
      <c r="G262" s="20">
        <f t="shared" si="28"/>
        <v>1427</v>
      </c>
      <c r="H262" s="20"/>
      <c r="I262" s="20">
        <f t="shared" si="29"/>
        <v>1427</v>
      </c>
      <c r="J262" s="20"/>
    </row>
    <row r="263" spans="1:10" ht="31.5" x14ac:dyDescent="0.25">
      <c r="A263" s="21" t="s">
        <v>44</v>
      </c>
      <c r="B263" s="8" t="s">
        <v>15</v>
      </c>
      <c r="C263" s="3" t="s">
        <v>31</v>
      </c>
      <c r="D263" s="3" t="s">
        <v>217</v>
      </c>
      <c r="E263" s="23">
        <v>7010375510</v>
      </c>
      <c r="F263" s="3" t="s">
        <v>45</v>
      </c>
      <c r="G263" s="20">
        <v>1427</v>
      </c>
      <c r="H263" s="20"/>
      <c r="I263" s="20">
        <v>1427</v>
      </c>
      <c r="J263" s="20"/>
    </row>
    <row r="264" spans="1:10" x14ac:dyDescent="0.25">
      <c r="A264" s="24" t="s">
        <v>232</v>
      </c>
      <c r="B264" s="8" t="s">
        <v>15</v>
      </c>
      <c r="C264" s="3" t="s">
        <v>31</v>
      </c>
      <c r="D264" s="3" t="s">
        <v>217</v>
      </c>
      <c r="E264" s="23" t="s">
        <v>233</v>
      </c>
      <c r="G264" s="20">
        <f>G265+G268</f>
        <v>500000</v>
      </c>
      <c r="H264" s="20"/>
      <c r="I264" s="20">
        <f>I265+I268</f>
        <v>500000</v>
      </c>
      <c r="J264" s="20"/>
    </row>
    <row r="265" spans="1:10" ht="36.75" customHeight="1" x14ac:dyDescent="0.25">
      <c r="A265" s="21" t="s">
        <v>234</v>
      </c>
      <c r="B265" s="8" t="s">
        <v>15</v>
      </c>
      <c r="C265" s="3" t="s">
        <v>31</v>
      </c>
      <c r="D265" s="3" t="s">
        <v>217</v>
      </c>
      <c r="E265" s="23" t="s">
        <v>235</v>
      </c>
      <c r="G265" s="20">
        <f t="shared" ref="G265:G273" si="30">G266</f>
        <v>100000</v>
      </c>
      <c r="H265" s="20"/>
      <c r="I265" s="20">
        <f t="shared" ref="I265:I273" si="31">I266</f>
        <v>100000</v>
      </c>
      <c r="J265" s="20"/>
    </row>
    <row r="266" spans="1:10" x14ac:dyDescent="0.25">
      <c r="A266" s="21" t="s">
        <v>81</v>
      </c>
      <c r="B266" s="8" t="s">
        <v>15</v>
      </c>
      <c r="C266" s="3" t="s">
        <v>31</v>
      </c>
      <c r="D266" s="3" t="s">
        <v>217</v>
      </c>
      <c r="E266" s="23">
        <v>7030129990</v>
      </c>
      <c r="G266" s="20">
        <f t="shared" si="30"/>
        <v>100000</v>
      </c>
      <c r="H266" s="20"/>
      <c r="I266" s="20">
        <f t="shared" si="31"/>
        <v>100000</v>
      </c>
      <c r="J266" s="20"/>
    </row>
    <row r="267" spans="1:10" ht="31.5" x14ac:dyDescent="0.25">
      <c r="A267" s="21" t="s">
        <v>89</v>
      </c>
      <c r="B267" s="8" t="s">
        <v>15</v>
      </c>
      <c r="C267" s="3" t="s">
        <v>31</v>
      </c>
      <c r="D267" s="3" t="s">
        <v>217</v>
      </c>
      <c r="E267" s="23">
        <v>7030129990</v>
      </c>
      <c r="F267" s="3" t="s">
        <v>91</v>
      </c>
      <c r="G267" s="20">
        <v>100000</v>
      </c>
      <c r="H267" s="20"/>
      <c r="I267" s="20">
        <v>100000</v>
      </c>
      <c r="J267" s="20"/>
    </row>
    <row r="268" spans="1:10" ht="31.5" x14ac:dyDescent="0.25">
      <c r="A268" s="25" t="s">
        <v>236</v>
      </c>
      <c r="B268" s="8" t="s">
        <v>15</v>
      </c>
      <c r="C268" s="3" t="s">
        <v>31</v>
      </c>
      <c r="D268" s="3" t="s">
        <v>217</v>
      </c>
      <c r="E268" s="23">
        <v>7030200000</v>
      </c>
      <c r="G268" s="20">
        <f t="shared" si="30"/>
        <v>400000</v>
      </c>
      <c r="H268" s="20"/>
      <c r="I268" s="20">
        <f t="shared" si="31"/>
        <v>400000</v>
      </c>
      <c r="J268" s="20"/>
    </row>
    <row r="269" spans="1:10" x14ac:dyDescent="0.25">
      <c r="A269" s="24" t="s">
        <v>81</v>
      </c>
      <c r="B269" s="8" t="s">
        <v>15</v>
      </c>
      <c r="C269" s="3" t="s">
        <v>31</v>
      </c>
      <c r="D269" s="3" t="s">
        <v>217</v>
      </c>
      <c r="E269" s="23">
        <v>7030229990</v>
      </c>
      <c r="G269" s="20">
        <f t="shared" si="30"/>
        <v>400000</v>
      </c>
      <c r="H269" s="20"/>
      <c r="I269" s="20">
        <f t="shared" si="31"/>
        <v>400000</v>
      </c>
      <c r="J269" s="20"/>
    </row>
    <row r="270" spans="1:10" ht="31.5" x14ac:dyDescent="0.25">
      <c r="A270" s="21" t="s">
        <v>89</v>
      </c>
      <c r="B270" s="8" t="s">
        <v>15</v>
      </c>
      <c r="C270" s="3" t="s">
        <v>31</v>
      </c>
      <c r="D270" s="3" t="s">
        <v>217</v>
      </c>
      <c r="E270" s="23">
        <v>7030229990</v>
      </c>
      <c r="F270" s="3" t="s">
        <v>91</v>
      </c>
      <c r="G270" s="20">
        <v>400000</v>
      </c>
      <c r="H270" s="20"/>
      <c r="I270" s="20">
        <v>400000</v>
      </c>
      <c r="J270" s="20"/>
    </row>
    <row r="271" spans="1:10" x14ac:dyDescent="0.25">
      <c r="A271" s="25" t="s">
        <v>237</v>
      </c>
      <c r="B271" s="8" t="s">
        <v>15</v>
      </c>
      <c r="C271" s="3" t="s">
        <v>31</v>
      </c>
      <c r="D271" s="3" t="s">
        <v>217</v>
      </c>
      <c r="E271" s="23">
        <v>7400000000</v>
      </c>
      <c r="G271" s="20">
        <f t="shared" si="30"/>
        <v>180000</v>
      </c>
      <c r="H271" s="20"/>
      <c r="I271" s="20">
        <f t="shared" si="31"/>
        <v>180000</v>
      </c>
      <c r="J271" s="20"/>
    </row>
    <row r="272" spans="1:10" ht="31.5" x14ac:dyDescent="0.25">
      <c r="A272" s="24" t="s">
        <v>238</v>
      </c>
      <c r="B272" s="8" t="s">
        <v>15</v>
      </c>
      <c r="C272" s="3" t="s">
        <v>31</v>
      </c>
      <c r="D272" s="3" t="s">
        <v>217</v>
      </c>
      <c r="E272" s="23">
        <v>7430000000</v>
      </c>
      <c r="G272" s="20">
        <f t="shared" si="30"/>
        <v>180000</v>
      </c>
      <c r="H272" s="20"/>
      <c r="I272" s="20">
        <f t="shared" si="31"/>
        <v>180000</v>
      </c>
      <c r="J272" s="20"/>
    </row>
    <row r="273" spans="1:10" ht="31.5" x14ac:dyDescent="0.25">
      <c r="A273" s="21" t="s">
        <v>239</v>
      </c>
      <c r="B273" s="8" t="s">
        <v>15</v>
      </c>
      <c r="C273" s="3" t="s">
        <v>31</v>
      </c>
      <c r="D273" s="3" t="s">
        <v>217</v>
      </c>
      <c r="E273" s="23">
        <v>7430100000</v>
      </c>
      <c r="G273" s="20">
        <f t="shared" si="30"/>
        <v>180000</v>
      </c>
      <c r="H273" s="20"/>
      <c r="I273" s="20">
        <f t="shared" si="31"/>
        <v>180000</v>
      </c>
      <c r="J273" s="20"/>
    </row>
    <row r="274" spans="1:10" x14ac:dyDescent="0.25">
      <c r="A274" s="21" t="s">
        <v>81</v>
      </c>
      <c r="B274" s="8" t="s">
        <v>15</v>
      </c>
      <c r="C274" s="23" t="s">
        <v>31</v>
      </c>
      <c r="D274" s="23" t="s">
        <v>217</v>
      </c>
      <c r="E274" s="23">
        <v>7430129990</v>
      </c>
      <c r="G274" s="20">
        <f>G275+G276</f>
        <v>180000</v>
      </c>
      <c r="H274" s="20"/>
      <c r="I274" s="20">
        <f>I275+I276</f>
        <v>180000</v>
      </c>
      <c r="J274" s="20"/>
    </row>
    <row r="275" spans="1:10" ht="31.5" hidden="1" x14ac:dyDescent="0.25">
      <c r="A275" s="21" t="s">
        <v>44</v>
      </c>
      <c r="B275" s="8" t="s">
        <v>15</v>
      </c>
      <c r="C275" s="3" t="s">
        <v>31</v>
      </c>
      <c r="D275" s="3" t="s">
        <v>217</v>
      </c>
      <c r="E275" s="23">
        <v>7430129990</v>
      </c>
      <c r="F275" s="3" t="s">
        <v>45</v>
      </c>
      <c r="G275" s="20">
        <v>0</v>
      </c>
      <c r="H275" s="20"/>
      <c r="I275" s="20">
        <v>0</v>
      </c>
      <c r="J275" s="20"/>
    </row>
    <row r="276" spans="1:10" x14ac:dyDescent="0.25">
      <c r="A276" s="21" t="s">
        <v>54</v>
      </c>
      <c r="B276" s="8" t="s">
        <v>15</v>
      </c>
      <c r="C276" s="3" t="s">
        <v>31</v>
      </c>
      <c r="D276" s="3" t="s">
        <v>217</v>
      </c>
      <c r="E276" s="23">
        <v>7430129990</v>
      </c>
      <c r="F276" s="3" t="s">
        <v>55</v>
      </c>
      <c r="G276" s="20">
        <v>180000</v>
      </c>
      <c r="H276" s="20"/>
      <c r="I276" s="20">
        <v>180000</v>
      </c>
      <c r="J276" s="20"/>
    </row>
    <row r="277" spans="1:10" ht="31.5" x14ac:dyDescent="0.25">
      <c r="A277" s="21" t="s">
        <v>32</v>
      </c>
      <c r="B277" s="8" t="s">
        <v>15</v>
      </c>
      <c r="C277" s="3" t="s">
        <v>31</v>
      </c>
      <c r="D277" s="3" t="s">
        <v>217</v>
      </c>
      <c r="E277" s="23" t="s">
        <v>33</v>
      </c>
      <c r="G277" s="20">
        <f>G278</f>
        <v>30000</v>
      </c>
      <c r="H277" s="20"/>
      <c r="I277" s="20">
        <f>I278</f>
        <v>30000</v>
      </c>
      <c r="J277" s="20"/>
    </row>
    <row r="278" spans="1:10" ht="31.5" x14ac:dyDescent="0.25">
      <c r="A278" s="21" t="s">
        <v>240</v>
      </c>
      <c r="B278" s="8" t="s">
        <v>15</v>
      </c>
      <c r="C278" s="3" t="s">
        <v>31</v>
      </c>
      <c r="D278" s="3" t="s">
        <v>217</v>
      </c>
      <c r="E278" s="23" t="s">
        <v>241</v>
      </c>
      <c r="G278" s="20">
        <f>G279+G282+G285</f>
        <v>30000</v>
      </c>
      <c r="H278" s="20"/>
      <c r="I278" s="20">
        <f>I279+I282+I285</f>
        <v>30000</v>
      </c>
      <c r="J278" s="20"/>
    </row>
    <row r="279" spans="1:10" ht="47.25" hidden="1" customHeight="1" x14ac:dyDescent="0.25">
      <c r="A279" s="21" t="s">
        <v>242</v>
      </c>
      <c r="B279" s="8" t="s">
        <v>15</v>
      </c>
      <c r="C279" s="3" t="s">
        <v>31</v>
      </c>
      <c r="D279" s="3" t="s">
        <v>217</v>
      </c>
      <c r="E279" s="23" t="s">
        <v>243</v>
      </c>
      <c r="G279" s="20">
        <f t="shared" ref="G279:G286" si="32">G280</f>
        <v>0</v>
      </c>
      <c r="H279" s="20"/>
      <c r="I279" s="20">
        <f t="shared" ref="I279:I286" si="33">I280</f>
        <v>0</v>
      </c>
      <c r="J279" s="20"/>
    </row>
    <row r="280" spans="1:10" ht="15.75" hidden="1" customHeight="1" x14ac:dyDescent="0.25">
      <c r="A280" s="21" t="s">
        <v>81</v>
      </c>
      <c r="B280" s="8" t="s">
        <v>15</v>
      </c>
      <c r="C280" s="3" t="s">
        <v>31</v>
      </c>
      <c r="D280" s="3" t="s">
        <v>217</v>
      </c>
      <c r="E280" s="23" t="s">
        <v>244</v>
      </c>
      <c r="G280" s="20">
        <f t="shared" si="32"/>
        <v>0</v>
      </c>
      <c r="H280" s="20"/>
      <c r="I280" s="20">
        <f t="shared" si="33"/>
        <v>0</v>
      </c>
      <c r="J280" s="20"/>
    </row>
    <row r="281" spans="1:10" ht="31.5" hidden="1" customHeight="1" x14ac:dyDescent="0.25">
      <c r="A281" s="21" t="s">
        <v>44</v>
      </c>
      <c r="B281" s="8" t="s">
        <v>15</v>
      </c>
      <c r="C281" s="3" t="s">
        <v>31</v>
      </c>
      <c r="D281" s="3" t="s">
        <v>217</v>
      </c>
      <c r="E281" s="23" t="s">
        <v>244</v>
      </c>
      <c r="F281" s="3" t="s">
        <v>45</v>
      </c>
      <c r="G281" s="20"/>
      <c r="H281" s="20"/>
      <c r="I281" s="20"/>
      <c r="J281" s="20"/>
    </row>
    <row r="282" spans="1:10" ht="31.5" hidden="1" customHeight="1" x14ac:dyDescent="0.25">
      <c r="A282" s="21" t="s">
        <v>245</v>
      </c>
      <c r="B282" s="8" t="s">
        <v>15</v>
      </c>
      <c r="C282" s="23" t="s">
        <v>31</v>
      </c>
      <c r="D282" s="23" t="s">
        <v>217</v>
      </c>
      <c r="E282" s="23" t="s">
        <v>246</v>
      </c>
      <c r="G282" s="20">
        <f t="shared" si="32"/>
        <v>0</v>
      </c>
      <c r="H282" s="20"/>
      <c r="I282" s="20">
        <f t="shared" si="33"/>
        <v>0</v>
      </c>
      <c r="J282" s="20"/>
    </row>
    <row r="283" spans="1:10" ht="15.75" hidden="1" customHeight="1" x14ac:dyDescent="0.25">
      <c r="A283" s="21" t="s">
        <v>81</v>
      </c>
      <c r="B283" s="8" t="s">
        <v>15</v>
      </c>
      <c r="C283" s="3" t="s">
        <v>31</v>
      </c>
      <c r="D283" s="3" t="s">
        <v>217</v>
      </c>
      <c r="E283" s="23" t="s">
        <v>247</v>
      </c>
      <c r="G283" s="20">
        <f t="shared" si="32"/>
        <v>0</v>
      </c>
      <c r="H283" s="20"/>
      <c r="I283" s="20">
        <f t="shared" si="33"/>
        <v>0</v>
      </c>
      <c r="J283" s="20"/>
    </row>
    <row r="284" spans="1:10" ht="31.5" hidden="1" customHeight="1" x14ac:dyDescent="0.25">
      <c r="A284" s="21" t="s">
        <v>44</v>
      </c>
      <c r="B284" s="8" t="s">
        <v>15</v>
      </c>
      <c r="C284" s="23" t="s">
        <v>31</v>
      </c>
      <c r="D284" s="23" t="s">
        <v>217</v>
      </c>
      <c r="E284" s="23" t="s">
        <v>247</v>
      </c>
      <c r="F284" s="3" t="s">
        <v>45</v>
      </c>
      <c r="G284" s="20">
        <v>0</v>
      </c>
      <c r="H284" s="20"/>
      <c r="I284" s="20">
        <v>0</v>
      </c>
      <c r="J284" s="20"/>
    </row>
    <row r="285" spans="1:10" ht="31.5" x14ac:dyDescent="0.25">
      <c r="A285" s="21" t="s">
        <v>248</v>
      </c>
      <c r="B285" s="8" t="s">
        <v>15</v>
      </c>
      <c r="C285" s="3" t="s">
        <v>31</v>
      </c>
      <c r="D285" s="3" t="s">
        <v>217</v>
      </c>
      <c r="E285" s="23" t="s">
        <v>249</v>
      </c>
      <c r="G285" s="20">
        <f t="shared" si="32"/>
        <v>30000</v>
      </c>
      <c r="H285" s="20"/>
      <c r="I285" s="20">
        <f t="shared" si="33"/>
        <v>30000</v>
      </c>
      <c r="J285" s="20"/>
    </row>
    <row r="286" spans="1:10" x14ac:dyDescent="0.25">
      <c r="A286" s="21" t="s">
        <v>81</v>
      </c>
      <c r="B286" s="8" t="s">
        <v>15</v>
      </c>
      <c r="C286" s="3" t="s">
        <v>31</v>
      </c>
      <c r="D286" s="3" t="s">
        <v>217</v>
      </c>
      <c r="E286" s="23" t="s">
        <v>250</v>
      </c>
      <c r="G286" s="20">
        <f t="shared" si="32"/>
        <v>30000</v>
      </c>
      <c r="H286" s="20"/>
      <c r="I286" s="20">
        <f t="shared" si="33"/>
        <v>30000</v>
      </c>
      <c r="J286" s="20"/>
    </row>
    <row r="287" spans="1:10" ht="31.5" x14ac:dyDescent="0.25">
      <c r="A287" s="21" t="s">
        <v>44</v>
      </c>
      <c r="B287" s="8" t="s">
        <v>15</v>
      </c>
      <c r="C287" s="3" t="s">
        <v>31</v>
      </c>
      <c r="D287" s="3" t="s">
        <v>217</v>
      </c>
      <c r="E287" s="23" t="s">
        <v>250</v>
      </c>
      <c r="F287" s="3" t="s">
        <v>45</v>
      </c>
      <c r="G287" s="20">
        <v>30000</v>
      </c>
      <c r="H287" s="20"/>
      <c r="I287" s="20">
        <v>30000</v>
      </c>
      <c r="J287" s="20"/>
    </row>
    <row r="288" spans="1:10" x14ac:dyDescent="0.25">
      <c r="A288" s="2" t="s">
        <v>251</v>
      </c>
      <c r="B288" s="8" t="s">
        <v>15</v>
      </c>
      <c r="C288" s="3" t="s">
        <v>64</v>
      </c>
      <c r="E288" s="23"/>
      <c r="G288" s="20">
        <f>G310+G289+G324+G330</f>
        <v>5271623</v>
      </c>
      <c r="H288" s="20">
        <f>H310</f>
        <v>0</v>
      </c>
      <c r="I288" s="20">
        <f>I310+I289+I324+I330</f>
        <v>1871623</v>
      </c>
      <c r="J288" s="20">
        <f>J310</f>
        <v>0</v>
      </c>
    </row>
    <row r="289" spans="1:10" x14ac:dyDescent="0.25">
      <c r="A289" s="21" t="s">
        <v>252</v>
      </c>
      <c r="B289" s="8" t="s">
        <v>15</v>
      </c>
      <c r="C289" s="3" t="s">
        <v>64</v>
      </c>
      <c r="D289" s="3" t="s">
        <v>17</v>
      </c>
      <c r="E289" s="23"/>
      <c r="G289" s="20">
        <f>G290</f>
        <v>1421623</v>
      </c>
      <c r="H289" s="20"/>
      <c r="I289" s="20">
        <f>I290</f>
        <v>521623</v>
      </c>
      <c r="J289" s="20"/>
    </row>
    <row r="290" spans="1:10" ht="31.5" x14ac:dyDescent="0.25">
      <c r="A290" s="21" t="s">
        <v>32</v>
      </c>
      <c r="B290" s="8" t="s">
        <v>15</v>
      </c>
      <c r="C290" s="3" t="s">
        <v>64</v>
      </c>
      <c r="D290" s="3" t="s">
        <v>17</v>
      </c>
      <c r="E290" s="23">
        <v>7500000000</v>
      </c>
      <c r="G290" s="20">
        <f>G297+G291+G306</f>
        <v>1421623</v>
      </c>
      <c r="H290" s="20"/>
      <c r="I290" s="20">
        <f>I297+I291+I306</f>
        <v>521623</v>
      </c>
      <c r="J290" s="20"/>
    </row>
    <row r="291" spans="1:10" ht="31.5" x14ac:dyDescent="0.25">
      <c r="A291" s="21" t="s">
        <v>240</v>
      </c>
      <c r="B291" s="8" t="s">
        <v>15</v>
      </c>
      <c r="C291" s="3" t="s">
        <v>64</v>
      </c>
      <c r="D291" s="3" t="s">
        <v>17</v>
      </c>
      <c r="E291" s="23" t="s">
        <v>241</v>
      </c>
      <c r="G291" s="20">
        <f>G292</f>
        <v>200000</v>
      </c>
      <c r="H291" s="20"/>
      <c r="I291" s="20">
        <f>I292</f>
        <v>200000</v>
      </c>
      <c r="J291" s="20"/>
    </row>
    <row r="292" spans="1:10" ht="78.75" x14ac:dyDescent="0.25">
      <c r="A292" s="21" t="s">
        <v>253</v>
      </c>
      <c r="B292" s="8" t="s">
        <v>15</v>
      </c>
      <c r="C292" s="3" t="s">
        <v>64</v>
      </c>
      <c r="D292" s="3" t="s">
        <v>17</v>
      </c>
      <c r="E292" s="23" t="s">
        <v>254</v>
      </c>
      <c r="G292" s="20">
        <f>G293+G295</f>
        <v>200000</v>
      </c>
      <c r="H292" s="20"/>
      <c r="I292" s="20">
        <f>I293+I295</f>
        <v>200000</v>
      </c>
      <c r="J292" s="20"/>
    </row>
    <row r="293" spans="1:10" x14ac:dyDescent="0.25">
      <c r="A293" s="21" t="s">
        <v>81</v>
      </c>
      <c r="B293" s="8" t="s">
        <v>15</v>
      </c>
      <c r="C293" s="3" t="s">
        <v>64</v>
      </c>
      <c r="D293" s="3" t="s">
        <v>17</v>
      </c>
      <c r="E293" s="23" t="s">
        <v>255</v>
      </c>
      <c r="G293" s="20">
        <f>G294</f>
        <v>200000</v>
      </c>
      <c r="H293" s="20"/>
      <c r="I293" s="20">
        <f>I294</f>
        <v>200000</v>
      </c>
      <c r="J293" s="20"/>
    </row>
    <row r="294" spans="1:10" ht="31.5" x14ac:dyDescent="0.25">
      <c r="A294" s="25" t="s">
        <v>44</v>
      </c>
      <c r="B294" s="8" t="s">
        <v>15</v>
      </c>
      <c r="C294" s="3" t="s">
        <v>64</v>
      </c>
      <c r="D294" s="3" t="s">
        <v>17</v>
      </c>
      <c r="E294" s="23" t="s">
        <v>255</v>
      </c>
      <c r="F294" s="3" t="s">
        <v>45</v>
      </c>
      <c r="G294" s="20">
        <v>200000</v>
      </c>
      <c r="H294" s="20"/>
      <c r="I294" s="20">
        <v>200000</v>
      </c>
      <c r="J294" s="20"/>
    </row>
    <row r="295" spans="1:10" ht="94.5" hidden="1" x14ac:dyDescent="0.25">
      <c r="A295" s="2" t="s">
        <v>256</v>
      </c>
      <c r="B295" s="8" t="s">
        <v>15</v>
      </c>
      <c r="C295" s="3" t="s">
        <v>64</v>
      </c>
      <c r="D295" s="3" t="s">
        <v>17</v>
      </c>
      <c r="E295" s="23" t="s">
        <v>257</v>
      </c>
      <c r="G295" s="20">
        <f>G296</f>
        <v>0</v>
      </c>
      <c r="H295" s="20"/>
      <c r="I295" s="20">
        <f>I296</f>
        <v>0</v>
      </c>
      <c r="J295" s="20"/>
    </row>
    <row r="296" spans="1:10" ht="31.5" hidden="1" x14ac:dyDescent="0.25">
      <c r="A296" s="21" t="s">
        <v>44</v>
      </c>
      <c r="B296" s="8" t="s">
        <v>15</v>
      </c>
      <c r="C296" s="3" t="s">
        <v>64</v>
      </c>
      <c r="D296" s="3" t="s">
        <v>17</v>
      </c>
      <c r="E296" s="23" t="s">
        <v>257</v>
      </c>
      <c r="F296" s="3" t="s">
        <v>45</v>
      </c>
      <c r="G296" s="20"/>
      <c r="H296" s="20"/>
      <c r="I296" s="20"/>
      <c r="J296" s="20"/>
    </row>
    <row r="297" spans="1:10" ht="47.25" x14ac:dyDescent="0.25">
      <c r="A297" s="26" t="s">
        <v>79</v>
      </c>
      <c r="B297" s="8" t="s">
        <v>15</v>
      </c>
      <c r="C297" s="3" t="s">
        <v>64</v>
      </c>
      <c r="D297" s="3" t="s">
        <v>17</v>
      </c>
      <c r="E297" s="23">
        <v>7520000000</v>
      </c>
      <c r="G297" s="20">
        <f>G298</f>
        <v>1221623</v>
      </c>
      <c r="H297" s="20"/>
      <c r="I297" s="20">
        <f>I298</f>
        <v>321623</v>
      </c>
      <c r="J297" s="20"/>
    </row>
    <row r="298" spans="1:10" ht="31.5" x14ac:dyDescent="0.25">
      <c r="A298" s="21" t="s">
        <v>258</v>
      </c>
      <c r="B298" s="8" t="s">
        <v>15</v>
      </c>
      <c r="C298" s="3" t="s">
        <v>64</v>
      </c>
      <c r="D298" s="3" t="s">
        <v>17</v>
      </c>
      <c r="E298" s="23">
        <v>7520400000</v>
      </c>
      <c r="G298" s="20">
        <f>G299+G302+G304</f>
        <v>1221623</v>
      </c>
      <c r="H298" s="20"/>
      <c r="I298" s="20">
        <f>I299+I302+I304</f>
        <v>321623</v>
      </c>
      <c r="J298" s="20"/>
    </row>
    <row r="299" spans="1:10" x14ac:dyDescent="0.25">
      <c r="A299" s="21" t="s">
        <v>81</v>
      </c>
      <c r="B299" s="8" t="s">
        <v>15</v>
      </c>
      <c r="C299" s="3" t="s">
        <v>64</v>
      </c>
      <c r="D299" s="3" t="s">
        <v>17</v>
      </c>
      <c r="E299" s="23">
        <v>7520429990</v>
      </c>
      <c r="G299" s="20">
        <f>G300+G301</f>
        <v>1203000</v>
      </c>
      <c r="H299" s="20"/>
      <c r="I299" s="20">
        <f>I300+I301</f>
        <v>303000</v>
      </c>
      <c r="J299" s="20"/>
    </row>
    <row r="300" spans="1:10" ht="31.5" x14ac:dyDescent="0.25">
      <c r="A300" s="21" t="s">
        <v>44</v>
      </c>
      <c r="B300" s="8" t="s">
        <v>15</v>
      </c>
      <c r="C300" s="3" t="s">
        <v>64</v>
      </c>
      <c r="D300" s="3" t="s">
        <v>17</v>
      </c>
      <c r="E300" s="23">
        <v>7520429990</v>
      </c>
      <c r="F300" s="3" t="s">
        <v>45</v>
      </c>
      <c r="G300" s="20">
        <v>1200000</v>
      </c>
      <c r="H300" s="20"/>
      <c r="I300" s="20">
        <v>300000</v>
      </c>
      <c r="J300" s="20"/>
    </row>
    <row r="301" spans="1:10" x14ac:dyDescent="0.25">
      <c r="A301" s="21" t="s">
        <v>46</v>
      </c>
      <c r="B301" s="8" t="s">
        <v>15</v>
      </c>
      <c r="C301" s="3" t="s">
        <v>64</v>
      </c>
      <c r="D301" s="3" t="s">
        <v>17</v>
      </c>
      <c r="E301" s="23">
        <v>7520429990</v>
      </c>
      <c r="F301" s="3" t="s">
        <v>47</v>
      </c>
      <c r="G301" s="20">
        <v>3000</v>
      </c>
      <c r="H301" s="20"/>
      <c r="I301" s="20">
        <v>3000</v>
      </c>
      <c r="J301" s="20"/>
    </row>
    <row r="302" spans="1:10" ht="63" x14ac:dyDescent="0.25">
      <c r="A302" s="21" t="s">
        <v>259</v>
      </c>
      <c r="B302" s="8" t="s">
        <v>15</v>
      </c>
      <c r="C302" s="3" t="s">
        <v>64</v>
      </c>
      <c r="D302" s="3" t="s">
        <v>17</v>
      </c>
      <c r="E302" s="23">
        <v>7520470850</v>
      </c>
      <c r="G302" s="20">
        <f>G303</f>
        <v>6007</v>
      </c>
      <c r="H302" s="20"/>
      <c r="I302" s="20">
        <f>I303</f>
        <v>6007</v>
      </c>
      <c r="J302" s="20"/>
    </row>
    <row r="303" spans="1:10" ht="31.5" x14ac:dyDescent="0.25">
      <c r="A303" s="2" t="s">
        <v>44</v>
      </c>
      <c r="B303" s="8" t="s">
        <v>15</v>
      </c>
      <c r="C303" s="3" t="s">
        <v>64</v>
      </c>
      <c r="D303" s="3" t="s">
        <v>17</v>
      </c>
      <c r="E303" s="3">
        <v>7520470850</v>
      </c>
      <c r="F303" s="3" t="s">
        <v>45</v>
      </c>
      <c r="G303" s="20">
        <v>6007</v>
      </c>
      <c r="H303" s="20"/>
      <c r="I303" s="20">
        <v>6007</v>
      </c>
      <c r="J303" s="20"/>
    </row>
    <row r="304" spans="1:10" ht="63" x14ac:dyDescent="0.25">
      <c r="A304" s="2" t="s">
        <v>260</v>
      </c>
      <c r="B304" s="8" t="s">
        <v>15</v>
      </c>
      <c r="C304" s="3" t="s">
        <v>64</v>
      </c>
      <c r="D304" s="3" t="s">
        <v>17</v>
      </c>
      <c r="E304" s="3" t="s">
        <v>261</v>
      </c>
      <c r="G304" s="20">
        <f>G305</f>
        <v>12616</v>
      </c>
      <c r="H304" s="20"/>
      <c r="I304" s="20">
        <f>I305</f>
        <v>12616</v>
      </c>
      <c r="J304" s="20"/>
    </row>
    <row r="305" spans="1:10" ht="31.5" x14ac:dyDescent="0.25">
      <c r="A305" s="25" t="s">
        <v>44</v>
      </c>
      <c r="B305" s="8" t="s">
        <v>15</v>
      </c>
      <c r="C305" s="3" t="s">
        <v>64</v>
      </c>
      <c r="D305" s="3" t="s">
        <v>17</v>
      </c>
      <c r="E305" s="3" t="s">
        <v>261</v>
      </c>
      <c r="F305" s="3" t="s">
        <v>45</v>
      </c>
      <c r="G305" s="20">
        <v>12616</v>
      </c>
      <c r="H305" s="20"/>
      <c r="I305" s="20">
        <v>12616</v>
      </c>
      <c r="J305" s="20"/>
    </row>
    <row r="306" spans="1:10" ht="47.25" hidden="1" x14ac:dyDescent="0.25">
      <c r="A306" s="24" t="s">
        <v>34</v>
      </c>
      <c r="B306" s="8" t="s">
        <v>15</v>
      </c>
      <c r="C306" s="3" t="s">
        <v>64</v>
      </c>
      <c r="D306" s="3" t="s">
        <v>17</v>
      </c>
      <c r="E306" s="3">
        <v>7570000000</v>
      </c>
      <c r="G306" s="20">
        <f t="shared" ref="G306:G310" si="34">G307</f>
        <v>0</v>
      </c>
      <c r="H306" s="20"/>
      <c r="I306" s="20">
        <f t="shared" ref="I306:I310" si="35">I307</f>
        <v>0</v>
      </c>
      <c r="J306" s="20"/>
    </row>
    <row r="307" spans="1:10" ht="47.25" hidden="1" x14ac:dyDescent="0.25">
      <c r="A307" s="21" t="s">
        <v>65</v>
      </c>
      <c r="B307" s="8" t="s">
        <v>15</v>
      </c>
      <c r="C307" s="3" t="s">
        <v>64</v>
      </c>
      <c r="D307" s="3" t="s">
        <v>17</v>
      </c>
      <c r="E307" s="3">
        <v>7570300000</v>
      </c>
      <c r="G307" s="20">
        <f t="shared" si="34"/>
        <v>0</v>
      </c>
      <c r="H307" s="20"/>
      <c r="I307" s="20">
        <f t="shared" si="35"/>
        <v>0</v>
      </c>
      <c r="J307" s="20"/>
    </row>
    <row r="308" spans="1:10" ht="47.25" hidden="1" x14ac:dyDescent="0.25">
      <c r="A308" s="2" t="s">
        <v>262</v>
      </c>
      <c r="B308" s="8" t="s">
        <v>15</v>
      </c>
      <c r="C308" s="3" t="s">
        <v>64</v>
      </c>
      <c r="D308" s="3" t="s">
        <v>17</v>
      </c>
      <c r="E308" s="8">
        <v>7570375630</v>
      </c>
      <c r="G308" s="20">
        <f t="shared" si="34"/>
        <v>0</v>
      </c>
      <c r="H308" s="20"/>
      <c r="I308" s="20">
        <f t="shared" si="35"/>
        <v>0</v>
      </c>
      <c r="J308" s="20"/>
    </row>
    <row r="309" spans="1:10" ht="31.5" hidden="1" x14ac:dyDescent="0.25">
      <c r="A309" s="25" t="s">
        <v>44</v>
      </c>
      <c r="B309" s="8" t="s">
        <v>15</v>
      </c>
      <c r="C309" s="3" t="s">
        <v>64</v>
      </c>
      <c r="D309" s="3" t="s">
        <v>17</v>
      </c>
      <c r="E309" s="8">
        <v>7570375630</v>
      </c>
      <c r="F309" s="3" t="s">
        <v>45</v>
      </c>
      <c r="G309" s="20"/>
      <c r="H309" s="20"/>
      <c r="I309" s="20"/>
      <c r="J309" s="20"/>
    </row>
    <row r="310" spans="1:10" x14ac:dyDescent="0.25">
      <c r="A310" s="2" t="s">
        <v>263</v>
      </c>
      <c r="B310" s="8" t="s">
        <v>15</v>
      </c>
      <c r="C310" s="3" t="s">
        <v>64</v>
      </c>
      <c r="D310" s="3" t="s">
        <v>19</v>
      </c>
      <c r="G310" s="20">
        <f t="shared" si="34"/>
        <v>1350000</v>
      </c>
      <c r="H310" s="20"/>
      <c r="I310" s="20">
        <f t="shared" si="35"/>
        <v>350000</v>
      </c>
      <c r="J310" s="20"/>
    </row>
    <row r="311" spans="1:10" ht="31.5" x14ac:dyDescent="0.25">
      <c r="A311" s="21" t="s">
        <v>32</v>
      </c>
      <c r="B311" s="8" t="s">
        <v>15</v>
      </c>
      <c r="C311" s="3" t="s">
        <v>64</v>
      </c>
      <c r="D311" s="3" t="s">
        <v>19</v>
      </c>
      <c r="E311" s="3">
        <v>7500000000</v>
      </c>
      <c r="F311" s="8"/>
      <c r="G311" s="20">
        <f>G316+G312</f>
        <v>1350000</v>
      </c>
      <c r="H311" s="20"/>
      <c r="I311" s="20">
        <f>I316+I312</f>
        <v>350000</v>
      </c>
      <c r="J311" s="20"/>
    </row>
    <row r="312" spans="1:10" ht="47.25" x14ac:dyDescent="0.25">
      <c r="A312" s="26" t="s">
        <v>79</v>
      </c>
      <c r="B312" s="8" t="s">
        <v>15</v>
      </c>
      <c r="C312" s="3" t="s">
        <v>64</v>
      </c>
      <c r="D312" s="3" t="s">
        <v>19</v>
      </c>
      <c r="E312" s="3">
        <v>7520000000</v>
      </c>
      <c r="F312" s="8"/>
      <c r="G312" s="20">
        <f t="shared" ref="G312:G316" si="36">G313</f>
        <v>150000</v>
      </c>
      <c r="H312" s="20"/>
      <c r="I312" s="20">
        <f t="shared" ref="I312:I316" si="37">I313</f>
        <v>150000</v>
      </c>
      <c r="J312" s="20"/>
    </row>
    <row r="313" spans="1:10" ht="31.5" x14ac:dyDescent="0.25">
      <c r="A313" s="21" t="s">
        <v>264</v>
      </c>
      <c r="B313" s="8" t="s">
        <v>15</v>
      </c>
      <c r="C313" s="3" t="s">
        <v>64</v>
      </c>
      <c r="D313" s="3" t="s">
        <v>19</v>
      </c>
      <c r="E313" s="3">
        <v>7520700000</v>
      </c>
      <c r="F313" s="8"/>
      <c r="G313" s="20">
        <f t="shared" si="36"/>
        <v>150000</v>
      </c>
      <c r="H313" s="20"/>
      <c r="I313" s="20">
        <f t="shared" si="37"/>
        <v>150000</v>
      </c>
      <c r="J313" s="20"/>
    </row>
    <row r="314" spans="1:10" x14ac:dyDescent="0.25">
      <c r="A314" s="2" t="s">
        <v>81</v>
      </c>
      <c r="B314" s="8" t="s">
        <v>15</v>
      </c>
      <c r="C314" s="3" t="s">
        <v>64</v>
      </c>
      <c r="D314" s="3" t="s">
        <v>19</v>
      </c>
      <c r="E314" s="23">
        <v>7520729990</v>
      </c>
      <c r="G314" s="20">
        <f t="shared" si="36"/>
        <v>150000</v>
      </c>
      <c r="H314" s="20"/>
      <c r="I314" s="20">
        <f t="shared" si="37"/>
        <v>150000</v>
      </c>
      <c r="J314" s="20"/>
    </row>
    <row r="315" spans="1:10" ht="31.5" x14ac:dyDescent="0.25">
      <c r="A315" s="21" t="s">
        <v>44</v>
      </c>
      <c r="B315" s="8" t="s">
        <v>15</v>
      </c>
      <c r="C315" s="3" t="s">
        <v>64</v>
      </c>
      <c r="D315" s="3" t="s">
        <v>19</v>
      </c>
      <c r="E315" s="23">
        <v>7520729990</v>
      </c>
      <c r="F315" s="3" t="s">
        <v>45</v>
      </c>
      <c r="G315" s="20">
        <v>150000</v>
      </c>
      <c r="H315" s="20"/>
      <c r="I315" s="20">
        <v>150000</v>
      </c>
      <c r="J315" s="20"/>
    </row>
    <row r="316" spans="1:10" s="5" customFormat="1" ht="47.25" x14ac:dyDescent="0.25">
      <c r="A316" s="2" t="s">
        <v>265</v>
      </c>
      <c r="B316" s="8" t="s">
        <v>15</v>
      </c>
      <c r="C316" s="8" t="s">
        <v>64</v>
      </c>
      <c r="D316" s="8" t="s">
        <v>19</v>
      </c>
      <c r="E316" s="3">
        <v>7530000000</v>
      </c>
      <c r="F316" s="3"/>
      <c r="G316" s="20">
        <f t="shared" si="36"/>
        <v>1200000</v>
      </c>
      <c r="H316" s="20"/>
      <c r="I316" s="20">
        <f t="shared" si="37"/>
        <v>200000</v>
      </c>
      <c r="J316" s="20"/>
    </row>
    <row r="317" spans="1:10" ht="31.5" x14ac:dyDescent="0.25">
      <c r="A317" s="21" t="s">
        <v>266</v>
      </c>
      <c r="B317" s="8" t="s">
        <v>15</v>
      </c>
      <c r="C317" s="3" t="s">
        <v>64</v>
      </c>
      <c r="D317" s="23" t="s">
        <v>19</v>
      </c>
      <c r="E317" s="23">
        <v>7530200000</v>
      </c>
      <c r="G317" s="20">
        <f>G318+G322+G320</f>
        <v>1200000</v>
      </c>
      <c r="H317" s="20"/>
      <c r="I317" s="20">
        <f>I318+I322+I320</f>
        <v>200000</v>
      </c>
      <c r="J317" s="20"/>
    </row>
    <row r="318" spans="1:10" hidden="1" x14ac:dyDescent="0.25">
      <c r="A318" s="21" t="s">
        <v>81</v>
      </c>
      <c r="B318" s="8" t="s">
        <v>15</v>
      </c>
      <c r="C318" s="3" t="s">
        <v>64</v>
      </c>
      <c r="D318" s="23" t="s">
        <v>19</v>
      </c>
      <c r="E318" s="23">
        <v>7530229990</v>
      </c>
      <c r="G318" s="20">
        <f>G319</f>
        <v>0</v>
      </c>
      <c r="H318" s="20"/>
      <c r="I318" s="20">
        <f>I319</f>
        <v>0</v>
      </c>
      <c r="J318" s="20"/>
    </row>
    <row r="319" spans="1:10" ht="31.5" hidden="1" x14ac:dyDescent="0.25">
      <c r="A319" s="25" t="s">
        <v>44</v>
      </c>
      <c r="B319" s="8" t="s">
        <v>15</v>
      </c>
      <c r="C319" s="3" t="s">
        <v>64</v>
      </c>
      <c r="D319" s="23" t="s">
        <v>19</v>
      </c>
      <c r="E319" s="23">
        <v>7530229990</v>
      </c>
      <c r="F319" s="3" t="s">
        <v>45</v>
      </c>
      <c r="G319" s="20">
        <v>0</v>
      </c>
      <c r="H319" s="20"/>
      <c r="I319" s="20">
        <v>0</v>
      </c>
      <c r="J319" s="20"/>
    </row>
    <row r="320" spans="1:10" ht="31.5" hidden="1" x14ac:dyDescent="0.25">
      <c r="A320" s="21" t="s">
        <v>267</v>
      </c>
      <c r="B320" s="8" t="s">
        <v>15</v>
      </c>
      <c r="C320" s="3" t="s">
        <v>64</v>
      </c>
      <c r="D320" s="23" t="s">
        <v>19</v>
      </c>
      <c r="E320" s="23">
        <v>7530270760</v>
      </c>
      <c r="G320" s="20">
        <f>G321</f>
        <v>0</v>
      </c>
      <c r="H320" s="20"/>
      <c r="I320" s="20">
        <f>I321</f>
        <v>0</v>
      </c>
      <c r="J320" s="20"/>
    </row>
    <row r="321" spans="1:10" ht="31.5" hidden="1" x14ac:dyDescent="0.25">
      <c r="A321" s="21" t="s">
        <v>44</v>
      </c>
      <c r="B321" s="8" t="s">
        <v>15</v>
      </c>
      <c r="C321" s="3" t="s">
        <v>64</v>
      </c>
      <c r="D321" s="23" t="s">
        <v>19</v>
      </c>
      <c r="E321" s="23">
        <v>7530270760</v>
      </c>
      <c r="F321" s="3" t="s">
        <v>45</v>
      </c>
      <c r="G321" s="20"/>
      <c r="H321" s="20"/>
      <c r="I321" s="20"/>
      <c r="J321" s="20"/>
    </row>
    <row r="322" spans="1:10" ht="31.5" x14ac:dyDescent="0.25">
      <c r="A322" s="21" t="s">
        <v>268</v>
      </c>
      <c r="B322" s="8" t="s">
        <v>15</v>
      </c>
      <c r="C322" s="3" t="s">
        <v>64</v>
      </c>
      <c r="D322" s="23" t="s">
        <v>19</v>
      </c>
      <c r="E322" s="23" t="s">
        <v>269</v>
      </c>
      <c r="G322" s="20">
        <f>G323</f>
        <v>1200000</v>
      </c>
      <c r="H322" s="20"/>
      <c r="I322" s="20">
        <f>I323</f>
        <v>200000</v>
      </c>
      <c r="J322" s="20"/>
    </row>
    <row r="323" spans="1:10" ht="31.5" x14ac:dyDescent="0.25">
      <c r="A323" s="21" t="s">
        <v>44</v>
      </c>
      <c r="B323" s="8" t="s">
        <v>15</v>
      </c>
      <c r="C323" s="3" t="s">
        <v>64</v>
      </c>
      <c r="D323" s="23" t="s">
        <v>19</v>
      </c>
      <c r="E323" s="23" t="s">
        <v>269</v>
      </c>
      <c r="F323" s="3" t="s">
        <v>45</v>
      </c>
      <c r="G323" s="20">
        <v>1200000</v>
      </c>
      <c r="H323" s="20"/>
      <c r="I323" s="20">
        <v>200000</v>
      </c>
      <c r="J323" s="20"/>
    </row>
    <row r="324" spans="1:10" x14ac:dyDescent="0.25">
      <c r="A324" s="24" t="s">
        <v>270</v>
      </c>
      <c r="B324" s="8" t="s">
        <v>15</v>
      </c>
      <c r="C324" s="3" t="s">
        <v>64</v>
      </c>
      <c r="D324" s="23" t="s">
        <v>106</v>
      </c>
      <c r="E324" s="23"/>
      <c r="G324" s="20">
        <f t="shared" ref="G324:G333" si="38">G325</f>
        <v>400000</v>
      </c>
      <c r="H324" s="20"/>
      <c r="I324" s="20">
        <f t="shared" ref="I324:I333" si="39">I325</f>
        <v>400000</v>
      </c>
      <c r="J324" s="20"/>
    </row>
    <row r="325" spans="1:10" ht="31.5" x14ac:dyDescent="0.25">
      <c r="A325" s="21" t="s">
        <v>32</v>
      </c>
      <c r="B325" s="8" t="s">
        <v>15</v>
      </c>
      <c r="C325" s="3" t="s">
        <v>64</v>
      </c>
      <c r="D325" s="23" t="s">
        <v>106</v>
      </c>
      <c r="E325" s="23">
        <v>7500000000</v>
      </c>
      <c r="G325" s="20">
        <f t="shared" si="38"/>
        <v>400000</v>
      </c>
      <c r="H325" s="20"/>
      <c r="I325" s="20">
        <f t="shared" si="39"/>
        <v>400000</v>
      </c>
      <c r="J325" s="20"/>
    </row>
    <row r="326" spans="1:10" ht="47.25" x14ac:dyDescent="0.25">
      <c r="A326" s="25" t="s">
        <v>79</v>
      </c>
      <c r="B326" s="8" t="s">
        <v>15</v>
      </c>
      <c r="C326" s="3" t="s">
        <v>64</v>
      </c>
      <c r="D326" s="23" t="s">
        <v>106</v>
      </c>
      <c r="E326" s="23">
        <v>7520000000</v>
      </c>
      <c r="G326" s="20">
        <f t="shared" si="38"/>
        <v>400000</v>
      </c>
      <c r="H326" s="20"/>
      <c r="I326" s="20">
        <f t="shared" si="39"/>
        <v>400000</v>
      </c>
      <c r="J326" s="20"/>
    </row>
    <row r="327" spans="1:10" ht="31.5" x14ac:dyDescent="0.25">
      <c r="A327" s="24" t="s">
        <v>271</v>
      </c>
      <c r="B327" s="8" t="s">
        <v>15</v>
      </c>
      <c r="C327" s="3" t="s">
        <v>64</v>
      </c>
      <c r="D327" s="23" t="s">
        <v>106</v>
      </c>
      <c r="E327" s="23">
        <v>7520600000</v>
      </c>
      <c r="G327" s="20">
        <f t="shared" si="38"/>
        <v>400000</v>
      </c>
      <c r="H327" s="20"/>
      <c r="I327" s="20">
        <f t="shared" si="39"/>
        <v>400000</v>
      </c>
      <c r="J327" s="20"/>
    </row>
    <row r="328" spans="1:10" x14ac:dyDescent="0.25">
      <c r="A328" s="21" t="s">
        <v>81</v>
      </c>
      <c r="B328" s="8" t="s">
        <v>15</v>
      </c>
      <c r="C328" s="3" t="s">
        <v>64</v>
      </c>
      <c r="D328" s="23" t="s">
        <v>106</v>
      </c>
      <c r="E328" s="23">
        <v>7520629990</v>
      </c>
      <c r="G328" s="20">
        <f t="shared" si="38"/>
        <v>400000</v>
      </c>
      <c r="H328" s="20"/>
      <c r="I328" s="20">
        <f t="shared" si="39"/>
        <v>400000</v>
      </c>
      <c r="J328" s="20"/>
    </row>
    <row r="329" spans="1:10" ht="31.5" x14ac:dyDescent="0.25">
      <c r="A329" s="21" t="s">
        <v>44</v>
      </c>
      <c r="B329" s="8" t="s">
        <v>15</v>
      </c>
      <c r="C329" s="3" t="s">
        <v>64</v>
      </c>
      <c r="D329" s="23" t="s">
        <v>106</v>
      </c>
      <c r="E329" s="23">
        <v>7520629990</v>
      </c>
      <c r="F329" s="3" t="s">
        <v>45</v>
      </c>
      <c r="G329" s="20">
        <v>400000</v>
      </c>
      <c r="H329" s="20"/>
      <c r="I329" s="20">
        <v>400000</v>
      </c>
      <c r="J329" s="20"/>
    </row>
    <row r="330" spans="1:10" ht="18.75" customHeight="1" x14ac:dyDescent="0.25">
      <c r="A330" s="21" t="s">
        <v>272</v>
      </c>
      <c r="B330" s="8" t="s">
        <v>15</v>
      </c>
      <c r="C330" s="3" t="s">
        <v>64</v>
      </c>
      <c r="D330" s="23" t="s">
        <v>64</v>
      </c>
      <c r="E330" s="23"/>
      <c r="G330" s="20">
        <f t="shared" si="38"/>
        <v>2100000</v>
      </c>
      <c r="H330" s="20"/>
      <c r="I330" s="20">
        <f t="shared" si="39"/>
        <v>600000</v>
      </c>
      <c r="J330" s="20"/>
    </row>
    <row r="331" spans="1:10" ht="31.5" x14ac:dyDescent="0.25">
      <c r="A331" s="25" t="s">
        <v>32</v>
      </c>
      <c r="B331" s="8" t="s">
        <v>15</v>
      </c>
      <c r="C331" s="3" t="s">
        <v>64</v>
      </c>
      <c r="D331" s="23" t="s">
        <v>64</v>
      </c>
      <c r="E331" s="23">
        <v>7500000000</v>
      </c>
      <c r="G331" s="20">
        <f t="shared" si="38"/>
        <v>2100000</v>
      </c>
      <c r="H331" s="20"/>
      <c r="I331" s="20">
        <f t="shared" si="39"/>
        <v>600000</v>
      </c>
      <c r="J331" s="20"/>
    </row>
    <row r="332" spans="1:10" ht="47.25" x14ac:dyDescent="0.25">
      <c r="A332" s="24" t="s">
        <v>265</v>
      </c>
      <c r="B332" s="8" t="s">
        <v>15</v>
      </c>
      <c r="C332" s="3" t="s">
        <v>64</v>
      </c>
      <c r="D332" s="23" t="s">
        <v>64</v>
      </c>
      <c r="E332" s="23">
        <v>7530000000</v>
      </c>
      <c r="G332" s="20">
        <f t="shared" si="38"/>
        <v>2100000</v>
      </c>
      <c r="H332" s="20"/>
      <c r="I332" s="20">
        <f t="shared" si="39"/>
        <v>600000</v>
      </c>
      <c r="J332" s="20"/>
    </row>
    <row r="333" spans="1:10" ht="47.25" x14ac:dyDescent="0.25">
      <c r="A333" s="21" t="s">
        <v>273</v>
      </c>
      <c r="B333" s="8" t="s">
        <v>15</v>
      </c>
      <c r="C333" s="3" t="s">
        <v>64</v>
      </c>
      <c r="D333" s="23" t="s">
        <v>64</v>
      </c>
      <c r="E333" s="23">
        <v>7530300000</v>
      </c>
      <c r="G333" s="20">
        <f t="shared" si="38"/>
        <v>2100000</v>
      </c>
      <c r="H333" s="20"/>
      <c r="I333" s="20">
        <f t="shared" si="39"/>
        <v>600000</v>
      </c>
      <c r="J333" s="20"/>
    </row>
    <row r="334" spans="1:10" x14ac:dyDescent="0.25">
      <c r="A334" s="25" t="s">
        <v>81</v>
      </c>
      <c r="B334" s="8" t="s">
        <v>15</v>
      </c>
      <c r="C334" s="3" t="s">
        <v>64</v>
      </c>
      <c r="D334" s="23" t="s">
        <v>64</v>
      </c>
      <c r="E334" s="23">
        <v>7530329990</v>
      </c>
      <c r="G334" s="20">
        <f>G336+G335</f>
        <v>2100000</v>
      </c>
      <c r="H334" s="20"/>
      <c r="I334" s="20">
        <f>I336+I335</f>
        <v>600000</v>
      </c>
      <c r="J334" s="20"/>
    </row>
    <row r="335" spans="1:10" ht="31.5" x14ac:dyDescent="0.25">
      <c r="A335" s="24" t="s">
        <v>44</v>
      </c>
      <c r="B335" s="8" t="s">
        <v>15</v>
      </c>
      <c r="C335" s="3" t="s">
        <v>64</v>
      </c>
      <c r="D335" s="23" t="s">
        <v>64</v>
      </c>
      <c r="E335" s="23">
        <v>7530329990</v>
      </c>
      <c r="F335" s="3" t="s">
        <v>45</v>
      </c>
      <c r="G335" s="20">
        <v>1500000</v>
      </c>
      <c r="H335" s="20"/>
      <c r="I335" s="20"/>
      <c r="J335" s="20"/>
    </row>
    <row r="336" spans="1:10" ht="31.5" x14ac:dyDescent="0.25">
      <c r="A336" s="21" t="s">
        <v>89</v>
      </c>
      <c r="B336" s="8" t="s">
        <v>15</v>
      </c>
      <c r="C336" s="3" t="s">
        <v>64</v>
      </c>
      <c r="D336" s="23" t="s">
        <v>64</v>
      </c>
      <c r="E336" s="23">
        <v>7530329990</v>
      </c>
      <c r="F336" s="3" t="s">
        <v>91</v>
      </c>
      <c r="G336" s="20">
        <v>600000</v>
      </c>
      <c r="H336" s="20"/>
      <c r="I336" s="20">
        <v>600000</v>
      </c>
      <c r="J336" s="20"/>
    </row>
    <row r="337" spans="1:10" x14ac:dyDescent="0.25">
      <c r="A337" s="19" t="s">
        <v>274</v>
      </c>
      <c r="B337" s="8" t="s">
        <v>15</v>
      </c>
      <c r="C337" s="23" t="s">
        <v>275</v>
      </c>
      <c r="D337" s="23"/>
      <c r="E337" s="23"/>
      <c r="G337" s="20">
        <f t="shared" ref="G337:G340" si="40">G338</f>
        <v>250000</v>
      </c>
      <c r="H337" s="20"/>
      <c r="I337" s="20">
        <f t="shared" ref="I337:I340" si="41">I338</f>
        <v>250000</v>
      </c>
      <c r="J337" s="20"/>
    </row>
    <row r="338" spans="1:10" ht="31.5" x14ac:dyDescent="0.25">
      <c r="A338" s="21" t="s">
        <v>276</v>
      </c>
      <c r="B338" s="8" t="s">
        <v>15</v>
      </c>
      <c r="C338" s="23" t="s">
        <v>275</v>
      </c>
      <c r="D338" s="23" t="s">
        <v>106</v>
      </c>
      <c r="E338" s="23"/>
      <c r="G338" s="20">
        <f t="shared" si="40"/>
        <v>250000</v>
      </c>
      <c r="H338" s="20">
        <f>H339</f>
        <v>0</v>
      </c>
      <c r="I338" s="20">
        <f t="shared" si="41"/>
        <v>250000</v>
      </c>
      <c r="J338" s="20">
        <f>J339</f>
        <v>0</v>
      </c>
    </row>
    <row r="339" spans="1:10" ht="31.5" x14ac:dyDescent="0.25">
      <c r="A339" s="25" t="s">
        <v>277</v>
      </c>
      <c r="B339" s="8" t="s">
        <v>15</v>
      </c>
      <c r="C339" s="23" t="s">
        <v>275</v>
      </c>
      <c r="D339" s="23" t="s">
        <v>106</v>
      </c>
      <c r="E339" s="23">
        <v>7300000000</v>
      </c>
      <c r="G339" s="20">
        <f t="shared" si="40"/>
        <v>250000</v>
      </c>
      <c r="H339" s="20"/>
      <c r="I339" s="20">
        <f t="shared" si="41"/>
        <v>250000</v>
      </c>
      <c r="J339" s="20"/>
    </row>
    <row r="340" spans="1:10" ht="31.5" x14ac:dyDescent="0.25">
      <c r="A340" s="24" t="s">
        <v>278</v>
      </c>
      <c r="B340" s="8" t="s">
        <v>15</v>
      </c>
      <c r="C340" s="23" t="s">
        <v>275</v>
      </c>
      <c r="D340" s="23" t="s">
        <v>106</v>
      </c>
      <c r="E340" s="23">
        <v>7310000000</v>
      </c>
      <c r="G340" s="20">
        <f t="shared" si="40"/>
        <v>250000</v>
      </c>
      <c r="H340" s="20"/>
      <c r="I340" s="20">
        <f t="shared" si="41"/>
        <v>250000</v>
      </c>
      <c r="J340" s="20"/>
    </row>
    <row r="341" spans="1:10" ht="47.25" x14ac:dyDescent="0.25">
      <c r="A341" s="21" t="s">
        <v>279</v>
      </c>
      <c r="B341" s="8" t="s">
        <v>15</v>
      </c>
      <c r="C341" s="23" t="s">
        <v>275</v>
      </c>
      <c r="D341" s="23" t="s">
        <v>106</v>
      </c>
      <c r="E341" s="23">
        <v>7310100000</v>
      </c>
      <c r="G341" s="20">
        <f>G342+G345</f>
        <v>250000</v>
      </c>
      <c r="H341" s="20"/>
      <c r="I341" s="20">
        <f>I342+I345</f>
        <v>250000</v>
      </c>
      <c r="J341" s="20"/>
    </row>
    <row r="342" spans="1:10" x14ac:dyDescent="0.25">
      <c r="A342" s="25" t="s">
        <v>81</v>
      </c>
      <c r="B342" s="8" t="s">
        <v>15</v>
      </c>
      <c r="C342" s="23" t="s">
        <v>275</v>
      </c>
      <c r="D342" s="23" t="s">
        <v>106</v>
      </c>
      <c r="E342" s="23">
        <v>7310129990</v>
      </c>
      <c r="G342" s="20">
        <f>G343+G344</f>
        <v>250000</v>
      </c>
      <c r="H342" s="20"/>
      <c r="I342" s="20">
        <f>I343+I344</f>
        <v>250000</v>
      </c>
      <c r="J342" s="20"/>
    </row>
    <row r="343" spans="1:10" ht="31.5" x14ac:dyDescent="0.25">
      <c r="A343" s="24" t="s">
        <v>44</v>
      </c>
      <c r="B343" s="8" t="s">
        <v>15</v>
      </c>
      <c r="C343" s="23" t="s">
        <v>275</v>
      </c>
      <c r="D343" s="23" t="s">
        <v>106</v>
      </c>
      <c r="E343" s="23">
        <v>7310129990</v>
      </c>
      <c r="F343" s="3" t="s">
        <v>45</v>
      </c>
      <c r="G343" s="20">
        <v>250000</v>
      </c>
      <c r="H343" s="20"/>
      <c r="I343" s="20">
        <v>250000</v>
      </c>
      <c r="J343" s="20"/>
    </row>
    <row r="344" spans="1:10" hidden="1" x14ac:dyDescent="0.25">
      <c r="A344" s="21" t="s">
        <v>46</v>
      </c>
      <c r="B344" s="8" t="s">
        <v>15</v>
      </c>
      <c r="C344" s="23" t="s">
        <v>275</v>
      </c>
      <c r="D344" s="23" t="s">
        <v>106</v>
      </c>
      <c r="E344" s="23">
        <v>7310129990</v>
      </c>
      <c r="F344" s="3" t="s">
        <v>47</v>
      </c>
      <c r="G344" s="20"/>
      <c r="H344" s="20"/>
      <c r="I344" s="20"/>
      <c r="J344" s="20"/>
    </row>
    <row r="345" spans="1:10" ht="31.5" hidden="1" x14ac:dyDescent="0.25">
      <c r="A345" s="25" t="s">
        <v>280</v>
      </c>
      <c r="B345" s="8" t="s">
        <v>15</v>
      </c>
      <c r="C345" s="23" t="s">
        <v>275</v>
      </c>
      <c r="D345" s="23" t="s">
        <v>106</v>
      </c>
      <c r="E345" s="23">
        <v>7310170810</v>
      </c>
      <c r="G345" s="20">
        <f>G346</f>
        <v>0</v>
      </c>
      <c r="H345" s="20"/>
      <c r="I345" s="20">
        <f>I346</f>
        <v>0</v>
      </c>
      <c r="J345" s="20"/>
    </row>
    <row r="346" spans="1:10" ht="31.5" hidden="1" x14ac:dyDescent="0.25">
      <c r="A346" s="24" t="s">
        <v>44</v>
      </c>
      <c r="B346" s="8" t="s">
        <v>15</v>
      </c>
      <c r="C346" s="23" t="s">
        <v>275</v>
      </c>
      <c r="D346" s="23" t="s">
        <v>106</v>
      </c>
      <c r="E346" s="23">
        <v>7310170810</v>
      </c>
      <c r="F346" s="3" t="s">
        <v>45</v>
      </c>
      <c r="G346" s="20"/>
      <c r="H346" s="20"/>
      <c r="I346" s="20"/>
      <c r="J346" s="20"/>
    </row>
    <row r="347" spans="1:10" x14ac:dyDescent="0.25">
      <c r="A347" s="21" t="s">
        <v>281</v>
      </c>
      <c r="B347" s="8" t="s">
        <v>15</v>
      </c>
      <c r="C347" s="23" t="s">
        <v>70</v>
      </c>
      <c r="D347" s="23"/>
      <c r="E347" s="23"/>
      <c r="G347" s="20">
        <f>G348+G384+G506+G457</f>
        <v>346812142</v>
      </c>
      <c r="H347" s="20">
        <f>H348+H384+H506+H457</f>
        <v>15466800</v>
      </c>
      <c r="I347" s="20">
        <f>I348+I384+I506+I457</f>
        <v>344415395</v>
      </c>
      <c r="J347" s="20">
        <f>J348+J384+J506+J457</f>
        <v>15575100</v>
      </c>
    </row>
    <row r="348" spans="1:10" x14ac:dyDescent="0.25">
      <c r="A348" s="25" t="s">
        <v>282</v>
      </c>
      <c r="B348" s="8" t="s">
        <v>15</v>
      </c>
      <c r="C348" s="23" t="s">
        <v>70</v>
      </c>
      <c r="D348" s="23" t="s">
        <v>17</v>
      </c>
      <c r="E348" s="23"/>
      <c r="G348" s="20">
        <f>G349+G379</f>
        <v>102768100</v>
      </c>
      <c r="H348" s="20">
        <f>H349</f>
        <v>0</v>
      </c>
      <c r="I348" s="20">
        <f>I349+I379</f>
        <v>98007800</v>
      </c>
      <c r="J348" s="20">
        <f>J349</f>
        <v>0</v>
      </c>
    </row>
    <row r="349" spans="1:10" x14ac:dyDescent="0.25">
      <c r="A349" s="24" t="s">
        <v>283</v>
      </c>
      <c r="B349" s="8" t="s">
        <v>15</v>
      </c>
      <c r="C349" s="23" t="s">
        <v>70</v>
      </c>
      <c r="D349" s="23" t="s">
        <v>17</v>
      </c>
      <c r="E349" s="23">
        <v>7200000000</v>
      </c>
      <c r="G349" s="20">
        <f>G350</f>
        <v>102768100</v>
      </c>
      <c r="H349" s="20"/>
      <c r="I349" s="20">
        <f>I350</f>
        <v>98007800</v>
      </c>
      <c r="J349" s="20"/>
    </row>
    <row r="350" spans="1:10" x14ac:dyDescent="0.25">
      <c r="A350" s="21" t="s">
        <v>284</v>
      </c>
      <c r="B350" s="8" t="s">
        <v>15</v>
      </c>
      <c r="C350" s="23" t="s">
        <v>70</v>
      </c>
      <c r="D350" s="23" t="s">
        <v>17</v>
      </c>
      <c r="E350" s="23">
        <v>7210000000</v>
      </c>
      <c r="G350" s="20">
        <f>G358+G370+G351+G367</f>
        <v>102768100</v>
      </c>
      <c r="H350" s="20"/>
      <c r="I350" s="20">
        <f>I358+I370+I351+I367</f>
        <v>98007800</v>
      </c>
      <c r="J350" s="20"/>
    </row>
    <row r="351" spans="1:10" ht="31.5" x14ac:dyDescent="0.25">
      <c r="A351" s="25" t="s">
        <v>285</v>
      </c>
      <c r="B351" s="8" t="s">
        <v>15</v>
      </c>
      <c r="C351" s="23" t="s">
        <v>70</v>
      </c>
      <c r="D351" s="23" t="s">
        <v>17</v>
      </c>
      <c r="E351" s="23">
        <v>7210100000</v>
      </c>
      <c r="G351" s="20">
        <f>G352+G354+G356</f>
        <v>2100000</v>
      </c>
      <c r="H351" s="20"/>
      <c r="I351" s="20">
        <f>I352+I354+I356</f>
        <v>2100000</v>
      </c>
      <c r="J351" s="20"/>
    </row>
    <row r="352" spans="1:10" x14ac:dyDescent="0.25">
      <c r="A352" s="24" t="s">
        <v>81</v>
      </c>
      <c r="B352" s="8" t="s">
        <v>15</v>
      </c>
      <c r="C352" s="23" t="s">
        <v>70</v>
      </c>
      <c r="D352" s="23" t="s">
        <v>17</v>
      </c>
      <c r="E352" s="23">
        <v>7210129990</v>
      </c>
      <c r="G352" s="20">
        <f>G353</f>
        <v>2100000</v>
      </c>
      <c r="H352" s="20"/>
      <c r="I352" s="20">
        <f>I353</f>
        <v>2100000</v>
      </c>
      <c r="J352" s="20"/>
    </row>
    <row r="353" spans="1:10" ht="31.5" x14ac:dyDescent="0.25">
      <c r="A353" s="21" t="s">
        <v>89</v>
      </c>
      <c r="B353" s="8" t="s">
        <v>15</v>
      </c>
      <c r="C353" s="23" t="s">
        <v>70</v>
      </c>
      <c r="D353" s="23" t="s">
        <v>17</v>
      </c>
      <c r="E353" s="23">
        <v>7210129990</v>
      </c>
      <c r="F353" s="3" t="s">
        <v>91</v>
      </c>
      <c r="G353" s="20">
        <v>2100000</v>
      </c>
      <c r="H353" s="20"/>
      <c r="I353" s="20">
        <v>2100000</v>
      </c>
      <c r="J353" s="20"/>
    </row>
    <row r="354" spans="1:10" ht="63" hidden="1" x14ac:dyDescent="0.25">
      <c r="A354" s="2" t="s">
        <v>286</v>
      </c>
      <c r="B354" s="8" t="s">
        <v>15</v>
      </c>
      <c r="C354" s="8" t="s">
        <v>70</v>
      </c>
      <c r="D354" s="8" t="s">
        <v>17</v>
      </c>
      <c r="E354" s="3" t="s">
        <v>287</v>
      </c>
      <c r="G354" s="20">
        <f>G355</f>
        <v>0</v>
      </c>
      <c r="H354" s="20"/>
      <c r="I354" s="20">
        <f>I355</f>
        <v>0</v>
      </c>
      <c r="J354" s="20"/>
    </row>
    <row r="355" spans="1:10" ht="31.5" hidden="1" x14ac:dyDescent="0.25">
      <c r="A355" s="2" t="s">
        <v>89</v>
      </c>
      <c r="B355" s="8" t="s">
        <v>15</v>
      </c>
      <c r="C355" s="8" t="s">
        <v>70</v>
      </c>
      <c r="D355" s="8" t="s">
        <v>17</v>
      </c>
      <c r="E355" s="8" t="s">
        <v>287</v>
      </c>
      <c r="F355" s="3" t="s">
        <v>91</v>
      </c>
      <c r="G355" s="20"/>
      <c r="H355" s="20"/>
      <c r="I355" s="20"/>
      <c r="J355" s="20"/>
    </row>
    <row r="356" spans="1:10" ht="78.75" hidden="1" x14ac:dyDescent="0.25">
      <c r="A356" s="25" t="s">
        <v>288</v>
      </c>
      <c r="B356" s="8" t="s">
        <v>15</v>
      </c>
      <c r="C356" s="8" t="s">
        <v>70</v>
      </c>
      <c r="D356" s="8" t="s">
        <v>17</v>
      </c>
      <c r="E356" s="8" t="s">
        <v>289</v>
      </c>
      <c r="G356" s="20">
        <f>G357</f>
        <v>0</v>
      </c>
      <c r="H356" s="20"/>
      <c r="I356" s="20">
        <f>I357</f>
        <v>0</v>
      </c>
      <c r="J356" s="20"/>
    </row>
    <row r="357" spans="1:10" ht="31.5" hidden="1" x14ac:dyDescent="0.25">
      <c r="A357" s="25" t="s">
        <v>89</v>
      </c>
      <c r="B357" s="8" t="s">
        <v>15</v>
      </c>
      <c r="C357" s="8" t="s">
        <v>70</v>
      </c>
      <c r="D357" s="8" t="s">
        <v>17</v>
      </c>
      <c r="E357" s="8" t="s">
        <v>289</v>
      </c>
      <c r="F357" s="3" t="s">
        <v>91</v>
      </c>
      <c r="G357" s="20"/>
      <c r="H357" s="20"/>
      <c r="I357" s="20"/>
      <c r="J357" s="20"/>
    </row>
    <row r="358" spans="1:10" ht="31.5" x14ac:dyDescent="0.25">
      <c r="A358" s="21" t="s">
        <v>290</v>
      </c>
      <c r="B358" s="8" t="s">
        <v>15</v>
      </c>
      <c r="C358" s="8" t="s">
        <v>70</v>
      </c>
      <c r="D358" s="8" t="s">
        <v>17</v>
      </c>
      <c r="E358" s="8">
        <v>7210200000</v>
      </c>
      <c r="G358" s="20">
        <f>G359+G361+G365+G363</f>
        <v>45642547</v>
      </c>
      <c r="H358" s="20"/>
      <c r="I358" s="20">
        <f>I359+I361+I365+I363</f>
        <v>41032247</v>
      </c>
      <c r="J358" s="20"/>
    </row>
    <row r="359" spans="1:10" ht="63" x14ac:dyDescent="0.25">
      <c r="A359" s="21" t="s">
        <v>88</v>
      </c>
      <c r="B359" s="8" t="s">
        <v>15</v>
      </c>
      <c r="C359" s="8" t="s">
        <v>70</v>
      </c>
      <c r="D359" s="8" t="s">
        <v>17</v>
      </c>
      <c r="E359" s="8">
        <v>7210200050</v>
      </c>
      <c r="G359" s="20">
        <f>G360</f>
        <v>42162247</v>
      </c>
      <c r="H359" s="20"/>
      <c r="I359" s="20">
        <f>I360</f>
        <v>40162247</v>
      </c>
      <c r="J359" s="20"/>
    </row>
    <row r="360" spans="1:10" ht="31.5" x14ac:dyDescent="0.25">
      <c r="A360" s="25" t="s">
        <v>89</v>
      </c>
      <c r="B360" s="8" t="s">
        <v>15</v>
      </c>
      <c r="C360" s="8" t="s">
        <v>70</v>
      </c>
      <c r="D360" s="8" t="s">
        <v>17</v>
      </c>
      <c r="E360" s="8">
        <v>7210200050</v>
      </c>
      <c r="F360" s="3" t="s">
        <v>91</v>
      </c>
      <c r="G360" s="20">
        <v>42162247</v>
      </c>
      <c r="H360" s="20"/>
      <c r="I360" s="20">
        <v>40162247</v>
      </c>
      <c r="J360" s="20"/>
    </row>
    <row r="361" spans="1:10" ht="63" x14ac:dyDescent="0.25">
      <c r="A361" s="21" t="s">
        <v>26</v>
      </c>
      <c r="B361" s="8" t="s">
        <v>15</v>
      </c>
      <c r="C361" s="8" t="s">
        <v>70</v>
      </c>
      <c r="D361" s="8" t="s">
        <v>17</v>
      </c>
      <c r="E361" s="8">
        <v>7210213060</v>
      </c>
      <c r="G361" s="20">
        <f>G362</f>
        <v>800000</v>
      </c>
      <c r="H361" s="20"/>
      <c r="I361" s="20">
        <f>I362</f>
        <v>800000</v>
      </c>
      <c r="J361" s="20"/>
    </row>
    <row r="362" spans="1:10" ht="31.5" x14ac:dyDescent="0.25">
      <c r="A362" s="2" t="s">
        <v>89</v>
      </c>
      <c r="B362" s="8" t="s">
        <v>15</v>
      </c>
      <c r="C362" s="3" t="s">
        <v>70</v>
      </c>
      <c r="D362" s="3" t="s">
        <v>17</v>
      </c>
      <c r="E362" s="8">
        <v>7210213060</v>
      </c>
      <c r="F362" s="3" t="s">
        <v>91</v>
      </c>
      <c r="G362" s="20">
        <v>800000</v>
      </c>
      <c r="H362" s="20"/>
      <c r="I362" s="20">
        <v>800000</v>
      </c>
      <c r="J362" s="20"/>
    </row>
    <row r="363" spans="1:10" ht="31.5" x14ac:dyDescent="0.25">
      <c r="A363" s="34" t="s">
        <v>291</v>
      </c>
      <c r="B363" s="8" t="s">
        <v>15</v>
      </c>
      <c r="C363" s="3" t="s">
        <v>70</v>
      </c>
      <c r="D363" s="3" t="s">
        <v>17</v>
      </c>
      <c r="E363" s="8" t="s">
        <v>292</v>
      </c>
      <c r="G363" s="20">
        <f>G364</f>
        <v>2610300</v>
      </c>
      <c r="H363" s="20"/>
      <c r="I363" s="20">
        <f>I364</f>
        <v>0</v>
      </c>
      <c r="J363" s="20"/>
    </row>
    <row r="364" spans="1:10" ht="31.5" x14ac:dyDescent="0.25">
      <c r="A364" s="2" t="s">
        <v>89</v>
      </c>
      <c r="B364" s="8" t="s">
        <v>15</v>
      </c>
      <c r="C364" s="3" t="s">
        <v>70</v>
      </c>
      <c r="D364" s="3" t="s">
        <v>17</v>
      </c>
      <c r="E364" s="3" t="s">
        <v>292</v>
      </c>
      <c r="F364" s="3" t="s">
        <v>91</v>
      </c>
      <c r="G364" s="20">
        <v>2610300</v>
      </c>
      <c r="H364" s="20"/>
      <c r="I364" s="20">
        <v>0</v>
      </c>
      <c r="J364" s="20"/>
    </row>
    <row r="365" spans="1:10" x14ac:dyDescent="0.25">
      <c r="A365" s="21" t="s">
        <v>81</v>
      </c>
      <c r="B365" s="8" t="s">
        <v>15</v>
      </c>
      <c r="C365" s="3" t="s">
        <v>70</v>
      </c>
      <c r="D365" s="3" t="s">
        <v>17</v>
      </c>
      <c r="E365" s="3">
        <v>7210229990</v>
      </c>
      <c r="F365" s="8"/>
      <c r="G365" s="22">
        <f>G366</f>
        <v>70000</v>
      </c>
      <c r="H365" s="22"/>
      <c r="I365" s="20">
        <f>I366</f>
        <v>70000</v>
      </c>
      <c r="J365" s="20"/>
    </row>
    <row r="366" spans="1:10" ht="31.5" x14ac:dyDescent="0.25">
      <c r="A366" s="26" t="s">
        <v>89</v>
      </c>
      <c r="B366" s="8" t="s">
        <v>15</v>
      </c>
      <c r="C366" s="3" t="s">
        <v>70</v>
      </c>
      <c r="D366" s="3" t="s">
        <v>17</v>
      </c>
      <c r="E366" s="3">
        <v>7210229990</v>
      </c>
      <c r="F366" s="8" t="s">
        <v>91</v>
      </c>
      <c r="G366" s="22">
        <v>70000</v>
      </c>
      <c r="H366" s="22"/>
      <c r="I366" s="22">
        <v>70000</v>
      </c>
      <c r="J366" s="22"/>
    </row>
    <row r="367" spans="1:10" ht="31.5" hidden="1" x14ac:dyDescent="0.25">
      <c r="A367" s="21" t="s">
        <v>293</v>
      </c>
      <c r="B367" s="8" t="s">
        <v>15</v>
      </c>
      <c r="C367" s="3" t="s">
        <v>70</v>
      </c>
      <c r="D367" s="3" t="s">
        <v>17</v>
      </c>
      <c r="E367" s="3">
        <v>7210400000</v>
      </c>
      <c r="F367" s="8"/>
      <c r="G367" s="22">
        <f t="shared" ref="G367:G368" si="42">G368</f>
        <v>0</v>
      </c>
      <c r="H367" s="22"/>
      <c r="I367" s="20">
        <f t="shared" ref="I367:I368" si="43">I368</f>
        <v>0</v>
      </c>
      <c r="J367" s="20"/>
    </row>
    <row r="368" spans="1:10" ht="78.75" hidden="1" x14ac:dyDescent="0.25">
      <c r="A368" s="2" t="s">
        <v>294</v>
      </c>
      <c r="B368" s="8" t="s">
        <v>15</v>
      </c>
      <c r="C368" s="23" t="s">
        <v>70</v>
      </c>
      <c r="D368" s="23" t="s">
        <v>17</v>
      </c>
      <c r="E368" s="23" t="s">
        <v>295</v>
      </c>
      <c r="G368" s="20">
        <f t="shared" si="42"/>
        <v>0</v>
      </c>
      <c r="H368" s="20"/>
      <c r="I368" s="20">
        <f t="shared" si="43"/>
        <v>0</v>
      </c>
      <c r="J368" s="20"/>
    </row>
    <row r="369" spans="1:10" ht="31.5" hidden="1" x14ac:dyDescent="0.25">
      <c r="A369" s="21" t="s">
        <v>89</v>
      </c>
      <c r="B369" s="8" t="s">
        <v>15</v>
      </c>
      <c r="C369" s="23" t="s">
        <v>70</v>
      </c>
      <c r="D369" s="23" t="s">
        <v>17</v>
      </c>
      <c r="E369" s="23" t="s">
        <v>295</v>
      </c>
      <c r="F369" s="3" t="s">
        <v>91</v>
      </c>
      <c r="G369" s="20"/>
      <c r="H369" s="20"/>
      <c r="I369" s="20"/>
      <c r="J369" s="20"/>
    </row>
    <row r="370" spans="1:10" ht="31.5" x14ac:dyDescent="0.25">
      <c r="A370" s="21" t="s">
        <v>296</v>
      </c>
      <c r="B370" s="8" t="s">
        <v>15</v>
      </c>
      <c r="C370" s="23" t="s">
        <v>70</v>
      </c>
      <c r="D370" s="23" t="s">
        <v>17</v>
      </c>
      <c r="E370" s="23">
        <v>7210500000</v>
      </c>
      <c r="G370" s="20">
        <f>G373+G375+G377+G371</f>
        <v>55025553</v>
      </c>
      <c r="H370" s="20"/>
      <c r="I370" s="20">
        <f>I373+I375+I377+I371</f>
        <v>54875553</v>
      </c>
      <c r="J370" s="20"/>
    </row>
    <row r="371" spans="1:10" x14ac:dyDescent="0.25">
      <c r="A371" s="21" t="s">
        <v>297</v>
      </c>
      <c r="B371" s="8" t="s">
        <v>15</v>
      </c>
      <c r="C371" s="23" t="s">
        <v>70</v>
      </c>
      <c r="D371" s="23" t="s">
        <v>17</v>
      </c>
      <c r="E371" s="23">
        <v>7210520080</v>
      </c>
      <c r="G371" s="20">
        <f>G372</f>
        <v>300000</v>
      </c>
      <c r="H371" s="20"/>
      <c r="I371" s="20">
        <f>I372</f>
        <v>150000</v>
      </c>
      <c r="J371" s="20"/>
    </row>
    <row r="372" spans="1:10" ht="31.5" x14ac:dyDescent="0.25">
      <c r="A372" s="21" t="s">
        <v>89</v>
      </c>
      <c r="B372" s="8" t="s">
        <v>15</v>
      </c>
      <c r="C372" s="3" t="s">
        <v>70</v>
      </c>
      <c r="D372" s="3" t="s">
        <v>17</v>
      </c>
      <c r="E372" s="23">
        <v>7210520080</v>
      </c>
      <c r="F372" s="3" t="s">
        <v>91</v>
      </c>
      <c r="G372" s="20">
        <v>300000</v>
      </c>
      <c r="H372" s="20"/>
      <c r="I372" s="20">
        <v>150000</v>
      </c>
      <c r="J372" s="20"/>
    </row>
    <row r="373" spans="1:10" ht="63" x14ac:dyDescent="0.25">
      <c r="A373" s="21" t="s">
        <v>90</v>
      </c>
      <c r="B373" s="8" t="s">
        <v>15</v>
      </c>
      <c r="C373" s="3" t="s">
        <v>70</v>
      </c>
      <c r="D373" s="3" t="s">
        <v>17</v>
      </c>
      <c r="E373" s="23">
        <v>7210571100</v>
      </c>
      <c r="G373" s="20">
        <f>G374</f>
        <v>6156170</v>
      </c>
      <c r="H373" s="20"/>
      <c r="I373" s="20">
        <f>I374</f>
        <v>6156170</v>
      </c>
      <c r="J373" s="20"/>
    </row>
    <row r="374" spans="1:10" ht="31.5" x14ac:dyDescent="0.25">
      <c r="A374" s="25" t="s">
        <v>89</v>
      </c>
      <c r="B374" s="8" t="s">
        <v>15</v>
      </c>
      <c r="C374" s="3" t="s">
        <v>70</v>
      </c>
      <c r="D374" s="3" t="s">
        <v>17</v>
      </c>
      <c r="E374" s="8">
        <v>7210571100</v>
      </c>
      <c r="F374" s="3" t="s">
        <v>91</v>
      </c>
      <c r="G374" s="20">
        <v>6156170</v>
      </c>
      <c r="H374" s="20"/>
      <c r="I374" s="20">
        <v>6156170</v>
      </c>
      <c r="J374" s="20"/>
    </row>
    <row r="375" spans="1:10" ht="47.25" x14ac:dyDescent="0.25">
      <c r="A375" s="2" t="s">
        <v>92</v>
      </c>
      <c r="B375" s="8" t="s">
        <v>15</v>
      </c>
      <c r="C375" s="3" t="s">
        <v>70</v>
      </c>
      <c r="D375" s="3" t="s">
        <v>17</v>
      </c>
      <c r="E375" s="3" t="s">
        <v>298</v>
      </c>
      <c r="G375" s="20">
        <f>G376</f>
        <v>1086383</v>
      </c>
      <c r="H375" s="20"/>
      <c r="I375" s="20">
        <f>I376</f>
        <v>1086383</v>
      </c>
      <c r="J375" s="20"/>
    </row>
    <row r="376" spans="1:10" ht="31.5" x14ac:dyDescent="0.25">
      <c r="A376" s="21" t="s">
        <v>89</v>
      </c>
      <c r="B376" s="8" t="s">
        <v>15</v>
      </c>
      <c r="C376" s="3" t="s">
        <v>70</v>
      </c>
      <c r="D376" s="3" t="s">
        <v>17</v>
      </c>
      <c r="E376" s="3" t="s">
        <v>298</v>
      </c>
      <c r="F376" s="8" t="s">
        <v>91</v>
      </c>
      <c r="G376" s="20">
        <v>1086383</v>
      </c>
      <c r="H376" s="22"/>
      <c r="I376" s="20">
        <v>1086383</v>
      </c>
      <c r="J376" s="20"/>
    </row>
    <row r="377" spans="1:10" ht="47.25" x14ac:dyDescent="0.25">
      <c r="A377" s="26" t="s">
        <v>299</v>
      </c>
      <c r="B377" s="8" t="s">
        <v>15</v>
      </c>
      <c r="C377" s="3" t="s">
        <v>70</v>
      </c>
      <c r="D377" s="3" t="s">
        <v>17</v>
      </c>
      <c r="E377" s="3">
        <v>7210575310</v>
      </c>
      <c r="F377" s="8"/>
      <c r="G377" s="20">
        <f>G378</f>
        <v>47483000</v>
      </c>
      <c r="H377" s="20"/>
      <c r="I377" s="20">
        <f>I378</f>
        <v>47483000</v>
      </c>
      <c r="J377" s="20"/>
    </row>
    <row r="378" spans="1:10" ht="31.5" x14ac:dyDescent="0.25">
      <c r="A378" s="21" t="s">
        <v>89</v>
      </c>
      <c r="B378" s="8" t="s">
        <v>15</v>
      </c>
      <c r="C378" s="3" t="s">
        <v>70</v>
      </c>
      <c r="D378" s="3" t="s">
        <v>17</v>
      </c>
      <c r="E378" s="3">
        <v>7210575310</v>
      </c>
      <c r="F378" s="8" t="s">
        <v>91</v>
      </c>
      <c r="G378" s="20">
        <v>47483000</v>
      </c>
      <c r="H378" s="22"/>
      <c r="I378" s="20">
        <v>47483000</v>
      </c>
      <c r="J378" s="20"/>
    </row>
    <row r="379" spans="1:10" hidden="1" x14ac:dyDescent="0.25">
      <c r="A379" s="2" t="s">
        <v>20</v>
      </c>
      <c r="B379" s="8" t="s">
        <v>15</v>
      </c>
      <c r="C379" s="23" t="s">
        <v>70</v>
      </c>
      <c r="D379" s="23" t="s">
        <v>17</v>
      </c>
      <c r="E379" s="23" t="s">
        <v>21</v>
      </c>
      <c r="G379" s="20">
        <f t="shared" ref="G379:H385" si="44">G380</f>
        <v>0</v>
      </c>
      <c r="H379" s="20"/>
      <c r="I379" s="20">
        <f t="shared" ref="I379:J385" si="45">I380</f>
        <v>0</v>
      </c>
      <c r="J379" s="20"/>
    </row>
    <row r="380" spans="1:10" hidden="1" x14ac:dyDescent="0.25">
      <c r="A380" s="21" t="s">
        <v>59</v>
      </c>
      <c r="B380" s="8" t="s">
        <v>15</v>
      </c>
      <c r="C380" s="23" t="s">
        <v>70</v>
      </c>
      <c r="D380" s="23" t="s">
        <v>17</v>
      </c>
      <c r="E380" s="23" t="s">
        <v>60</v>
      </c>
      <c r="G380" s="20">
        <f t="shared" si="44"/>
        <v>0</v>
      </c>
      <c r="H380" s="22"/>
      <c r="I380" s="20">
        <f t="shared" si="45"/>
        <v>0</v>
      </c>
      <c r="J380" s="20"/>
    </row>
    <row r="381" spans="1:10" ht="31.5" hidden="1" x14ac:dyDescent="0.25">
      <c r="A381" s="21" t="s">
        <v>135</v>
      </c>
      <c r="B381" s="8" t="s">
        <v>15</v>
      </c>
      <c r="C381" s="23" t="s">
        <v>70</v>
      </c>
      <c r="D381" s="23" t="s">
        <v>17</v>
      </c>
      <c r="E381" s="23" t="s">
        <v>136</v>
      </c>
      <c r="G381" s="20">
        <f t="shared" si="44"/>
        <v>0</v>
      </c>
      <c r="H381" s="20"/>
      <c r="I381" s="20">
        <f t="shared" si="45"/>
        <v>0</v>
      </c>
      <c r="J381" s="20"/>
    </row>
    <row r="382" spans="1:10" hidden="1" x14ac:dyDescent="0.25">
      <c r="A382" s="21" t="s">
        <v>75</v>
      </c>
      <c r="B382" s="8" t="s">
        <v>15</v>
      </c>
      <c r="C382" s="23" t="s">
        <v>70</v>
      </c>
      <c r="D382" s="23" t="s">
        <v>17</v>
      </c>
      <c r="E382" s="23" t="s">
        <v>137</v>
      </c>
      <c r="G382" s="20">
        <f t="shared" si="44"/>
        <v>0</v>
      </c>
      <c r="H382" s="20"/>
      <c r="I382" s="20">
        <f t="shared" si="45"/>
        <v>0</v>
      </c>
      <c r="J382" s="20"/>
    </row>
    <row r="383" spans="1:10" ht="31.5" hidden="1" x14ac:dyDescent="0.25">
      <c r="A383" s="2" t="s">
        <v>89</v>
      </c>
      <c r="B383" s="8" t="s">
        <v>15</v>
      </c>
      <c r="C383" s="23" t="s">
        <v>70</v>
      </c>
      <c r="D383" s="23" t="s">
        <v>17</v>
      </c>
      <c r="E383" s="23" t="s">
        <v>137</v>
      </c>
      <c r="F383" s="3">
        <v>600</v>
      </c>
      <c r="G383" s="20"/>
      <c r="H383" s="20"/>
      <c r="I383" s="20"/>
      <c r="J383" s="20"/>
    </row>
    <row r="384" spans="1:10" x14ac:dyDescent="0.25">
      <c r="A384" s="19" t="s">
        <v>300</v>
      </c>
      <c r="B384" s="8" t="s">
        <v>15</v>
      </c>
      <c r="C384" s="23" t="s">
        <v>70</v>
      </c>
      <c r="D384" s="23" t="s">
        <v>19</v>
      </c>
      <c r="E384" s="23"/>
      <c r="G384" s="20">
        <f t="shared" si="44"/>
        <v>195173200</v>
      </c>
      <c r="H384" s="22">
        <f t="shared" si="44"/>
        <v>15466800</v>
      </c>
      <c r="I384" s="20">
        <f t="shared" si="45"/>
        <v>197935653</v>
      </c>
      <c r="J384" s="20">
        <f t="shared" si="45"/>
        <v>15575100</v>
      </c>
    </row>
    <row r="385" spans="1:10" x14ac:dyDescent="0.25">
      <c r="A385" s="19" t="s">
        <v>283</v>
      </c>
      <c r="B385" s="8" t="s">
        <v>15</v>
      </c>
      <c r="C385" s="23" t="s">
        <v>70</v>
      </c>
      <c r="D385" s="23" t="s">
        <v>19</v>
      </c>
      <c r="E385" s="23">
        <v>7200000000</v>
      </c>
      <c r="G385" s="20">
        <f t="shared" si="44"/>
        <v>195173200</v>
      </c>
      <c r="H385" s="22">
        <f t="shared" si="44"/>
        <v>15466800</v>
      </c>
      <c r="I385" s="20">
        <f t="shared" si="45"/>
        <v>197935653</v>
      </c>
      <c r="J385" s="20">
        <f t="shared" si="45"/>
        <v>15575100</v>
      </c>
    </row>
    <row r="386" spans="1:10" x14ac:dyDescent="0.25">
      <c r="A386" s="2" t="s">
        <v>301</v>
      </c>
      <c r="B386" s="8" t="s">
        <v>15</v>
      </c>
      <c r="C386" s="23" t="s">
        <v>70</v>
      </c>
      <c r="D386" s="23" t="s">
        <v>19</v>
      </c>
      <c r="E386" s="23">
        <v>7210000000</v>
      </c>
      <c r="G386" s="20">
        <f>G399+G402+G413+G427+G436+G424+G387</f>
        <v>195173200</v>
      </c>
      <c r="H386" s="20">
        <f>H399+H402+H413+H427+H436+H424+H387</f>
        <v>15466800</v>
      </c>
      <c r="I386" s="20">
        <f>I399+I402+I413+I427+I436+I424+I387</f>
        <v>197935653</v>
      </c>
      <c r="J386" s="20">
        <f>J399+J402+J413+J427+J436+J424+J387</f>
        <v>15575100</v>
      </c>
    </row>
    <row r="387" spans="1:10" x14ac:dyDescent="0.25">
      <c r="A387" s="2" t="s">
        <v>302</v>
      </c>
      <c r="B387" s="8" t="s">
        <v>15</v>
      </c>
      <c r="C387" s="23" t="s">
        <v>70</v>
      </c>
      <c r="D387" s="23" t="s">
        <v>19</v>
      </c>
      <c r="E387" s="23" t="s">
        <v>303</v>
      </c>
      <c r="G387" s="20">
        <f>G388</f>
        <v>13282400</v>
      </c>
      <c r="H387" s="20">
        <f>H388</f>
        <v>12756500</v>
      </c>
      <c r="I387" s="20">
        <f>I388</f>
        <v>13282400</v>
      </c>
      <c r="J387" s="20">
        <f>J388</f>
        <v>12756500</v>
      </c>
    </row>
    <row r="388" spans="1:10" x14ac:dyDescent="0.25">
      <c r="A388" s="19" t="s">
        <v>304</v>
      </c>
      <c r="B388" s="8" t="s">
        <v>15</v>
      </c>
      <c r="C388" s="23" t="s">
        <v>70</v>
      </c>
      <c r="D388" s="23" t="s">
        <v>19</v>
      </c>
      <c r="E388" s="23" t="s">
        <v>305</v>
      </c>
      <c r="G388" s="20">
        <f>G389+G391+G393+G395+G397</f>
        <v>13282400</v>
      </c>
      <c r="H388" s="22">
        <f>H389+H391+H393+H395+H397</f>
        <v>12756500</v>
      </c>
      <c r="I388" s="20">
        <f>I389+I391+I393+I395+I397</f>
        <v>13282400</v>
      </c>
      <c r="J388" s="20">
        <f>J389+J391+J393+J395+J397</f>
        <v>12756500</v>
      </c>
    </row>
    <row r="389" spans="1:10" ht="132" customHeight="1" x14ac:dyDescent="0.25">
      <c r="A389" s="2" t="s">
        <v>306</v>
      </c>
      <c r="B389" s="8" t="s">
        <v>15</v>
      </c>
      <c r="C389" s="8" t="s">
        <v>70</v>
      </c>
      <c r="D389" s="8" t="s">
        <v>19</v>
      </c>
      <c r="E389" s="3" t="s">
        <v>307</v>
      </c>
      <c r="G389" s="20">
        <f>G390</f>
        <v>343900</v>
      </c>
      <c r="H389" s="20">
        <f>H390</f>
        <v>343900</v>
      </c>
      <c r="I389" s="20">
        <f>I390</f>
        <v>343900</v>
      </c>
      <c r="J389" s="20">
        <f>J390</f>
        <v>343900</v>
      </c>
    </row>
    <row r="390" spans="1:10" ht="31.5" x14ac:dyDescent="0.25">
      <c r="A390" s="2" t="s">
        <v>89</v>
      </c>
      <c r="B390" s="8" t="s">
        <v>15</v>
      </c>
      <c r="C390" s="8" t="s">
        <v>70</v>
      </c>
      <c r="D390" s="8" t="s">
        <v>19</v>
      </c>
      <c r="E390" s="3" t="s">
        <v>307</v>
      </c>
      <c r="F390" s="3" t="s">
        <v>91</v>
      </c>
      <c r="G390" s="20">
        <v>343900</v>
      </c>
      <c r="H390" s="20">
        <v>343900</v>
      </c>
      <c r="I390" s="20">
        <v>343900</v>
      </c>
      <c r="J390" s="20">
        <v>343900</v>
      </c>
    </row>
    <row r="391" spans="1:10" ht="63" x14ac:dyDescent="0.25">
      <c r="A391" s="19" t="s">
        <v>308</v>
      </c>
      <c r="B391" s="8" t="s">
        <v>15</v>
      </c>
      <c r="C391" s="8" t="s">
        <v>70</v>
      </c>
      <c r="D391" s="8" t="s">
        <v>19</v>
      </c>
      <c r="E391" s="3" t="s">
        <v>309</v>
      </c>
      <c r="G391" s="20">
        <f>G392</f>
        <v>1064400</v>
      </c>
      <c r="H391" s="20">
        <f>H392</f>
        <v>1064400</v>
      </c>
      <c r="I391" s="20">
        <f>I392</f>
        <v>1064400</v>
      </c>
      <c r="J391" s="20">
        <f>J392</f>
        <v>1064400</v>
      </c>
    </row>
    <row r="392" spans="1:10" ht="31.5" x14ac:dyDescent="0.25">
      <c r="A392" s="25" t="s">
        <v>89</v>
      </c>
      <c r="B392" s="8" t="s">
        <v>15</v>
      </c>
      <c r="C392" s="8" t="s">
        <v>70</v>
      </c>
      <c r="D392" s="8" t="s">
        <v>19</v>
      </c>
      <c r="E392" s="3" t="s">
        <v>309</v>
      </c>
      <c r="F392" s="3" t="s">
        <v>91</v>
      </c>
      <c r="G392" s="20">
        <v>1064400</v>
      </c>
      <c r="H392" s="20">
        <v>1064400</v>
      </c>
      <c r="I392" s="20">
        <v>1064400</v>
      </c>
      <c r="J392" s="20">
        <v>1064400</v>
      </c>
    </row>
    <row r="393" spans="1:10" ht="94.5" x14ac:dyDescent="0.25">
      <c r="A393" s="24" t="s">
        <v>310</v>
      </c>
      <c r="B393" s="8" t="s">
        <v>15</v>
      </c>
      <c r="C393" s="8" t="s">
        <v>70</v>
      </c>
      <c r="D393" s="8" t="s">
        <v>19</v>
      </c>
      <c r="E393" s="3" t="s">
        <v>311</v>
      </c>
      <c r="G393" s="20">
        <f>G394</f>
        <v>11348200</v>
      </c>
      <c r="H393" s="20">
        <f>H394</f>
        <v>11348200</v>
      </c>
      <c r="I393" s="20">
        <f>I394</f>
        <v>11348200</v>
      </c>
      <c r="J393" s="20">
        <f>J394</f>
        <v>11348200</v>
      </c>
    </row>
    <row r="394" spans="1:10" ht="31.5" x14ac:dyDescent="0.25">
      <c r="A394" s="2" t="s">
        <v>89</v>
      </c>
      <c r="B394" s="8" t="s">
        <v>15</v>
      </c>
      <c r="C394" s="8" t="s">
        <v>70</v>
      </c>
      <c r="D394" s="8" t="s">
        <v>19</v>
      </c>
      <c r="E394" s="3" t="s">
        <v>311</v>
      </c>
      <c r="F394" s="3" t="s">
        <v>91</v>
      </c>
      <c r="G394" s="20">
        <v>11348200</v>
      </c>
      <c r="H394" s="20">
        <v>11348200</v>
      </c>
      <c r="I394" s="20">
        <v>11348200</v>
      </c>
      <c r="J394" s="20">
        <v>11348200</v>
      </c>
    </row>
    <row r="395" spans="1:10" ht="126" customHeight="1" x14ac:dyDescent="0.25">
      <c r="A395" s="25" t="s">
        <v>306</v>
      </c>
      <c r="B395" s="8" t="s">
        <v>15</v>
      </c>
      <c r="C395" s="8" t="s">
        <v>70</v>
      </c>
      <c r="D395" s="8" t="s">
        <v>19</v>
      </c>
      <c r="E395" s="3" t="s">
        <v>312</v>
      </c>
      <c r="G395" s="20">
        <f>G396</f>
        <v>15500</v>
      </c>
      <c r="H395" s="20"/>
      <c r="I395" s="20">
        <f>I396</f>
        <v>15500</v>
      </c>
      <c r="J395" s="20"/>
    </row>
    <row r="396" spans="1:10" ht="31.5" x14ac:dyDescent="0.25">
      <c r="A396" s="26" t="s">
        <v>89</v>
      </c>
      <c r="B396" s="8" t="s">
        <v>15</v>
      </c>
      <c r="C396" s="8" t="s">
        <v>70</v>
      </c>
      <c r="D396" s="8" t="s">
        <v>19</v>
      </c>
      <c r="E396" s="30" t="s">
        <v>312</v>
      </c>
      <c r="F396" s="3" t="s">
        <v>91</v>
      </c>
      <c r="G396" s="20">
        <v>15500</v>
      </c>
      <c r="H396" s="20"/>
      <c r="I396" s="20">
        <v>15500</v>
      </c>
      <c r="J396" s="20"/>
    </row>
    <row r="397" spans="1:10" ht="94.5" x14ac:dyDescent="0.25">
      <c r="A397" s="2" t="s">
        <v>310</v>
      </c>
      <c r="B397" s="8" t="s">
        <v>15</v>
      </c>
      <c r="C397" s="8" t="s">
        <v>70</v>
      </c>
      <c r="D397" s="8" t="s">
        <v>19</v>
      </c>
      <c r="E397" s="30" t="s">
        <v>313</v>
      </c>
      <c r="G397" s="20">
        <f>G398</f>
        <v>510400</v>
      </c>
      <c r="H397" s="20"/>
      <c r="I397" s="20">
        <f>I398</f>
        <v>510400</v>
      </c>
      <c r="J397" s="20"/>
    </row>
    <row r="398" spans="1:10" s="5" customFormat="1" ht="31.5" x14ac:dyDescent="0.25">
      <c r="A398" s="2" t="s">
        <v>89</v>
      </c>
      <c r="B398" s="8" t="s">
        <v>15</v>
      </c>
      <c r="C398" s="8" t="s">
        <v>70</v>
      </c>
      <c r="D398" s="8" t="s">
        <v>19</v>
      </c>
      <c r="E398" s="3" t="s">
        <v>313</v>
      </c>
      <c r="F398" s="3" t="s">
        <v>91</v>
      </c>
      <c r="G398" s="20">
        <v>510400</v>
      </c>
      <c r="H398" s="20"/>
      <c r="I398" s="20">
        <v>510400</v>
      </c>
      <c r="J398" s="20"/>
    </row>
    <row r="399" spans="1:10" ht="31.5" hidden="1" x14ac:dyDescent="0.25">
      <c r="A399" s="2" t="s">
        <v>314</v>
      </c>
      <c r="B399" s="8" t="s">
        <v>15</v>
      </c>
      <c r="C399" s="8" t="s">
        <v>70</v>
      </c>
      <c r="D399" s="8" t="s">
        <v>19</v>
      </c>
      <c r="E399" s="3" t="s">
        <v>315</v>
      </c>
      <c r="G399" s="20">
        <f t="shared" ref="G399:J402" si="46">G400</f>
        <v>0</v>
      </c>
      <c r="H399" s="20">
        <f t="shared" si="46"/>
        <v>0</v>
      </c>
      <c r="I399" s="20">
        <f t="shared" si="46"/>
        <v>0</v>
      </c>
      <c r="J399" s="20">
        <f t="shared" si="46"/>
        <v>0</v>
      </c>
    </row>
    <row r="400" spans="1:10" ht="63" hidden="1" x14ac:dyDescent="0.25">
      <c r="A400" s="2" t="s">
        <v>308</v>
      </c>
      <c r="B400" s="8" t="s">
        <v>15</v>
      </c>
      <c r="C400" s="8" t="s">
        <v>70</v>
      </c>
      <c r="D400" s="8" t="s">
        <v>19</v>
      </c>
      <c r="E400" s="8" t="s">
        <v>316</v>
      </c>
      <c r="G400" s="20">
        <f t="shared" si="46"/>
        <v>0</v>
      </c>
      <c r="H400" s="20">
        <f t="shared" si="46"/>
        <v>0</v>
      </c>
      <c r="I400" s="20">
        <f t="shared" si="46"/>
        <v>0</v>
      </c>
      <c r="J400" s="20">
        <f t="shared" si="46"/>
        <v>0</v>
      </c>
    </row>
    <row r="401" spans="1:10" ht="31.5" hidden="1" x14ac:dyDescent="0.25">
      <c r="A401" s="2" t="s">
        <v>89</v>
      </c>
      <c r="B401" s="8" t="s">
        <v>15</v>
      </c>
      <c r="C401" s="8" t="s">
        <v>70</v>
      </c>
      <c r="D401" s="8" t="s">
        <v>19</v>
      </c>
      <c r="E401" s="8" t="s">
        <v>316</v>
      </c>
      <c r="F401" s="3" t="s">
        <v>91</v>
      </c>
      <c r="G401" s="20"/>
      <c r="H401" s="20"/>
      <c r="I401" s="20"/>
      <c r="J401" s="20"/>
    </row>
    <row r="402" spans="1:10" ht="31.5" x14ac:dyDescent="0.25">
      <c r="A402" s="19" t="s">
        <v>317</v>
      </c>
      <c r="B402" s="8" t="s">
        <v>15</v>
      </c>
      <c r="C402" s="8" t="s">
        <v>70</v>
      </c>
      <c r="D402" s="8" t="s">
        <v>19</v>
      </c>
      <c r="E402" s="8">
        <v>7210100000</v>
      </c>
      <c r="G402" s="20">
        <f>G403+G405+G409+G407+G411</f>
        <v>950000</v>
      </c>
      <c r="H402" s="20">
        <f t="shared" si="46"/>
        <v>0</v>
      </c>
      <c r="I402" s="20">
        <f>I403+I405+I409+I407+I411</f>
        <v>950000</v>
      </c>
      <c r="J402" s="20">
        <f t="shared" si="46"/>
        <v>0</v>
      </c>
    </row>
    <row r="403" spans="1:10" x14ac:dyDescent="0.25">
      <c r="A403" s="24" t="s">
        <v>81</v>
      </c>
      <c r="B403" s="8" t="s">
        <v>15</v>
      </c>
      <c r="C403" s="8" t="s">
        <v>70</v>
      </c>
      <c r="D403" s="8" t="s">
        <v>19</v>
      </c>
      <c r="E403" s="8">
        <v>7210129990</v>
      </c>
      <c r="G403" s="20">
        <f>G404</f>
        <v>950000</v>
      </c>
      <c r="H403" s="20"/>
      <c r="I403" s="20">
        <f>I404</f>
        <v>950000</v>
      </c>
      <c r="J403" s="20"/>
    </row>
    <row r="404" spans="1:10" ht="31.5" x14ac:dyDescent="0.25">
      <c r="A404" s="2" t="s">
        <v>89</v>
      </c>
      <c r="B404" s="8" t="s">
        <v>15</v>
      </c>
      <c r="C404" s="8" t="s">
        <v>70</v>
      </c>
      <c r="D404" s="8" t="s">
        <v>19</v>
      </c>
      <c r="E404" s="8">
        <v>7210129990</v>
      </c>
      <c r="F404" s="3" t="s">
        <v>91</v>
      </c>
      <c r="G404" s="20">
        <v>950000</v>
      </c>
      <c r="H404" s="20"/>
      <c r="I404" s="20">
        <v>950000</v>
      </c>
      <c r="J404" s="20"/>
    </row>
    <row r="405" spans="1:10" ht="63" hidden="1" x14ac:dyDescent="0.25">
      <c r="A405" s="2" t="s">
        <v>318</v>
      </c>
      <c r="B405" s="8" t="s">
        <v>15</v>
      </c>
      <c r="C405" s="8" t="s">
        <v>70</v>
      </c>
      <c r="D405" s="8" t="s">
        <v>19</v>
      </c>
      <c r="E405" s="3">
        <v>7210171330</v>
      </c>
      <c r="G405" s="20">
        <f>G406</f>
        <v>0</v>
      </c>
      <c r="H405" s="20"/>
      <c r="I405" s="20">
        <f>I406</f>
        <v>0</v>
      </c>
      <c r="J405" s="20"/>
    </row>
    <row r="406" spans="1:10" ht="31.5" hidden="1" x14ac:dyDescent="0.25">
      <c r="A406" s="19" t="s">
        <v>89</v>
      </c>
      <c r="B406" s="8" t="s">
        <v>15</v>
      </c>
      <c r="C406" s="23" t="s">
        <v>70</v>
      </c>
      <c r="D406" s="23" t="s">
        <v>19</v>
      </c>
      <c r="E406" s="30">
        <v>7210171330</v>
      </c>
      <c r="F406" s="3" t="s">
        <v>91</v>
      </c>
      <c r="G406" s="20"/>
      <c r="H406" s="20"/>
      <c r="I406" s="20"/>
      <c r="J406" s="20"/>
    </row>
    <row r="407" spans="1:10" ht="31.5" hidden="1" x14ac:dyDescent="0.25">
      <c r="A407" s="19" t="s">
        <v>319</v>
      </c>
      <c r="B407" s="8" t="s">
        <v>15</v>
      </c>
      <c r="C407" s="23" t="s">
        <v>70</v>
      </c>
      <c r="D407" s="23" t="s">
        <v>19</v>
      </c>
      <c r="E407" s="30">
        <v>7210173170</v>
      </c>
      <c r="G407" s="20">
        <f>G408</f>
        <v>0</v>
      </c>
      <c r="H407" s="20"/>
      <c r="I407" s="20">
        <f>I408</f>
        <v>0</v>
      </c>
      <c r="J407" s="20"/>
    </row>
    <row r="408" spans="1:10" ht="31.5" hidden="1" x14ac:dyDescent="0.25">
      <c r="A408" s="25" t="s">
        <v>89</v>
      </c>
      <c r="B408" s="8" t="s">
        <v>15</v>
      </c>
      <c r="C408" s="23" t="s">
        <v>70</v>
      </c>
      <c r="D408" s="23" t="s">
        <v>19</v>
      </c>
      <c r="E408" s="30">
        <v>7210173170</v>
      </c>
      <c r="F408" s="3" t="s">
        <v>91</v>
      </c>
      <c r="G408" s="20"/>
      <c r="H408" s="20"/>
      <c r="I408" s="20"/>
      <c r="J408" s="20"/>
    </row>
    <row r="409" spans="1:10" ht="78.75" hidden="1" x14ac:dyDescent="0.25">
      <c r="A409" s="21" t="s">
        <v>320</v>
      </c>
      <c r="B409" s="8" t="s">
        <v>15</v>
      </c>
      <c r="C409" s="23" t="s">
        <v>70</v>
      </c>
      <c r="D409" s="23" t="s">
        <v>19</v>
      </c>
      <c r="E409" s="30" t="s">
        <v>321</v>
      </c>
      <c r="G409" s="20">
        <f>G410</f>
        <v>0</v>
      </c>
      <c r="H409" s="20"/>
      <c r="I409" s="20">
        <f>I410</f>
        <v>0</v>
      </c>
      <c r="J409" s="20"/>
    </row>
    <row r="410" spans="1:10" ht="31.5" hidden="1" x14ac:dyDescent="0.25">
      <c r="A410" s="21" t="s">
        <v>89</v>
      </c>
      <c r="B410" s="8" t="s">
        <v>15</v>
      </c>
      <c r="C410" s="23" t="s">
        <v>70</v>
      </c>
      <c r="D410" s="23" t="s">
        <v>19</v>
      </c>
      <c r="E410" s="30" t="s">
        <v>321</v>
      </c>
      <c r="F410" s="3" t="s">
        <v>91</v>
      </c>
      <c r="G410" s="20"/>
      <c r="H410" s="20"/>
      <c r="I410" s="20"/>
      <c r="J410" s="20"/>
    </row>
    <row r="411" spans="1:10" ht="31.5" hidden="1" x14ac:dyDescent="0.25">
      <c r="A411" s="21" t="s">
        <v>322</v>
      </c>
      <c r="B411" s="8" t="s">
        <v>15</v>
      </c>
      <c r="C411" s="23" t="s">
        <v>70</v>
      </c>
      <c r="D411" s="23" t="s">
        <v>19</v>
      </c>
      <c r="E411" s="30" t="s">
        <v>323</v>
      </c>
      <c r="G411" s="20">
        <f>G412</f>
        <v>0</v>
      </c>
      <c r="H411" s="20"/>
      <c r="I411" s="20">
        <f>I412</f>
        <v>0</v>
      </c>
      <c r="J411" s="20"/>
    </row>
    <row r="412" spans="1:10" ht="31.5" hidden="1" x14ac:dyDescent="0.25">
      <c r="A412" s="21" t="s">
        <v>89</v>
      </c>
      <c r="B412" s="8" t="s">
        <v>15</v>
      </c>
      <c r="C412" s="23" t="s">
        <v>70</v>
      </c>
      <c r="D412" s="23" t="s">
        <v>19</v>
      </c>
      <c r="E412" s="30" t="s">
        <v>323</v>
      </c>
      <c r="F412" s="3" t="s">
        <v>91</v>
      </c>
      <c r="G412" s="20"/>
      <c r="H412" s="20"/>
      <c r="I412" s="20"/>
      <c r="J412" s="20"/>
    </row>
    <row r="413" spans="1:10" ht="31.5" x14ac:dyDescent="0.25">
      <c r="A413" s="25" t="s">
        <v>324</v>
      </c>
      <c r="B413" s="8" t="s">
        <v>15</v>
      </c>
      <c r="C413" s="23" t="s">
        <v>70</v>
      </c>
      <c r="D413" s="23" t="s">
        <v>19</v>
      </c>
      <c r="E413" s="30">
        <v>7210300000</v>
      </c>
      <c r="G413" s="20">
        <f>G418+G414+G416+G420+G422</f>
        <v>25615000</v>
      </c>
      <c r="H413" s="20">
        <f>H418+H414+H416+H420+H422</f>
        <v>0</v>
      </c>
      <c r="I413" s="20">
        <f>I418+I414+I416+I420+I422</f>
        <v>21790953</v>
      </c>
      <c r="J413" s="20">
        <f>J418+J414+J416+J420+J422</f>
        <v>0</v>
      </c>
    </row>
    <row r="414" spans="1:10" ht="63" x14ac:dyDescent="0.25">
      <c r="A414" s="21" t="s">
        <v>88</v>
      </c>
      <c r="B414" s="8" t="s">
        <v>15</v>
      </c>
      <c r="C414" s="23" t="s">
        <v>70</v>
      </c>
      <c r="D414" s="23" t="s">
        <v>19</v>
      </c>
      <c r="E414" s="23">
        <v>7210300050</v>
      </c>
      <c r="G414" s="20">
        <f>G415</f>
        <v>23500000</v>
      </c>
      <c r="H414" s="20"/>
      <c r="I414" s="20">
        <f>I415</f>
        <v>21275953</v>
      </c>
      <c r="J414" s="20"/>
    </row>
    <row r="415" spans="1:10" ht="31.5" x14ac:dyDescent="0.25">
      <c r="A415" s="21" t="s">
        <v>89</v>
      </c>
      <c r="B415" s="8" t="s">
        <v>15</v>
      </c>
      <c r="C415" s="23" t="s">
        <v>70</v>
      </c>
      <c r="D415" s="23" t="s">
        <v>19</v>
      </c>
      <c r="E415" s="23">
        <v>7210300050</v>
      </c>
      <c r="F415" s="3" t="s">
        <v>91</v>
      </c>
      <c r="G415" s="20">
        <v>23500000</v>
      </c>
      <c r="H415" s="20"/>
      <c r="I415" s="20">
        <v>21275953</v>
      </c>
      <c r="J415" s="20"/>
    </row>
    <row r="416" spans="1:10" ht="63" x14ac:dyDescent="0.25">
      <c r="A416" s="25" t="s">
        <v>26</v>
      </c>
      <c r="B416" s="8" t="s">
        <v>15</v>
      </c>
      <c r="C416" s="23" t="s">
        <v>70</v>
      </c>
      <c r="D416" s="23" t="s">
        <v>19</v>
      </c>
      <c r="E416" s="30">
        <v>7210313060</v>
      </c>
      <c r="F416" s="31"/>
      <c r="G416" s="20">
        <f>G417</f>
        <v>1600000</v>
      </c>
      <c r="H416" s="20"/>
      <c r="I416" s="20">
        <f>I417</f>
        <v>0</v>
      </c>
      <c r="J416" s="20"/>
    </row>
    <row r="417" spans="1:10" ht="31.5" x14ac:dyDescent="0.25">
      <c r="A417" s="21" t="s">
        <v>89</v>
      </c>
      <c r="B417" s="8" t="s">
        <v>15</v>
      </c>
      <c r="C417" s="31" t="s">
        <v>70</v>
      </c>
      <c r="D417" s="31" t="s">
        <v>19</v>
      </c>
      <c r="E417" s="30">
        <v>7210313060</v>
      </c>
      <c r="F417" s="31" t="s">
        <v>91</v>
      </c>
      <c r="G417" s="20">
        <v>1600000</v>
      </c>
      <c r="H417" s="20"/>
      <c r="I417" s="20">
        <v>0</v>
      </c>
      <c r="J417" s="20"/>
    </row>
    <row r="418" spans="1:10" x14ac:dyDescent="0.25">
      <c r="A418" s="21" t="s">
        <v>81</v>
      </c>
      <c r="B418" s="8" t="s">
        <v>15</v>
      </c>
      <c r="C418" s="31" t="s">
        <v>70</v>
      </c>
      <c r="D418" s="31" t="s">
        <v>19</v>
      </c>
      <c r="E418" s="30">
        <v>7210329990</v>
      </c>
      <c r="F418" s="31"/>
      <c r="G418" s="20">
        <f>G419</f>
        <v>37800</v>
      </c>
      <c r="H418" s="20"/>
      <c r="I418" s="20">
        <f>I419</f>
        <v>37800</v>
      </c>
      <c r="J418" s="20"/>
    </row>
    <row r="419" spans="1:10" ht="31.5" x14ac:dyDescent="0.25">
      <c r="A419" s="21" t="s">
        <v>89</v>
      </c>
      <c r="B419" s="8" t="s">
        <v>15</v>
      </c>
      <c r="C419" s="31" t="s">
        <v>70</v>
      </c>
      <c r="D419" s="31" t="s">
        <v>19</v>
      </c>
      <c r="E419" s="30">
        <v>7210329990</v>
      </c>
      <c r="F419" s="31" t="s">
        <v>91</v>
      </c>
      <c r="G419" s="20">
        <v>37800</v>
      </c>
      <c r="H419" s="20"/>
      <c r="I419" s="20">
        <v>37800</v>
      </c>
      <c r="J419" s="20"/>
    </row>
    <row r="420" spans="1:10" ht="68.25" customHeight="1" x14ac:dyDescent="0.25">
      <c r="A420" s="21" t="s">
        <v>325</v>
      </c>
      <c r="B420" s="8" t="s">
        <v>15</v>
      </c>
      <c r="C420" s="31" t="s">
        <v>70</v>
      </c>
      <c r="D420" s="31" t="s">
        <v>19</v>
      </c>
      <c r="E420" s="30">
        <v>7210377530</v>
      </c>
      <c r="F420" s="31"/>
      <c r="G420" s="20">
        <f>G421</f>
        <v>219100</v>
      </c>
      <c r="H420" s="20"/>
      <c r="I420" s="20">
        <f>I421</f>
        <v>219100</v>
      </c>
      <c r="J420" s="20"/>
    </row>
    <row r="421" spans="1:10" ht="31.5" x14ac:dyDescent="0.25">
      <c r="A421" s="21" t="s">
        <v>89</v>
      </c>
      <c r="B421" s="8" t="s">
        <v>15</v>
      </c>
      <c r="C421" s="31" t="s">
        <v>70</v>
      </c>
      <c r="D421" s="31" t="s">
        <v>19</v>
      </c>
      <c r="E421" s="30">
        <v>7210377530</v>
      </c>
      <c r="F421" s="31" t="s">
        <v>91</v>
      </c>
      <c r="G421" s="20">
        <v>219100</v>
      </c>
      <c r="H421" s="20"/>
      <c r="I421" s="20">
        <v>219100</v>
      </c>
      <c r="J421" s="20"/>
    </row>
    <row r="422" spans="1:10" ht="110.25" x14ac:dyDescent="0.25">
      <c r="A422" s="21" t="s">
        <v>326</v>
      </c>
      <c r="B422" s="8" t="s">
        <v>15</v>
      </c>
      <c r="C422" s="31" t="s">
        <v>70</v>
      </c>
      <c r="D422" s="31" t="s">
        <v>19</v>
      </c>
      <c r="E422" s="23">
        <v>7210377080</v>
      </c>
      <c r="F422" s="31"/>
      <c r="G422" s="20">
        <f>G423</f>
        <v>258100</v>
      </c>
      <c r="H422" s="20"/>
      <c r="I422" s="20">
        <f>I423</f>
        <v>258100</v>
      </c>
      <c r="J422" s="20"/>
    </row>
    <row r="423" spans="1:10" ht="31.5" x14ac:dyDescent="0.25">
      <c r="A423" s="21" t="s">
        <v>89</v>
      </c>
      <c r="B423" s="8" t="s">
        <v>15</v>
      </c>
      <c r="C423" s="31" t="s">
        <v>70</v>
      </c>
      <c r="D423" s="31" t="s">
        <v>19</v>
      </c>
      <c r="E423" s="23">
        <v>7210377080</v>
      </c>
      <c r="F423" s="31" t="s">
        <v>91</v>
      </c>
      <c r="G423" s="20">
        <v>258100</v>
      </c>
      <c r="H423" s="20"/>
      <c r="I423" s="20">
        <v>258100</v>
      </c>
      <c r="J423" s="20"/>
    </row>
    <row r="424" spans="1:10" hidden="1" x14ac:dyDescent="0.25">
      <c r="A424" s="21" t="s">
        <v>327</v>
      </c>
      <c r="B424" s="8" t="s">
        <v>15</v>
      </c>
      <c r="C424" s="31" t="s">
        <v>70</v>
      </c>
      <c r="D424" s="31" t="s">
        <v>19</v>
      </c>
      <c r="E424" s="23" t="s">
        <v>328</v>
      </c>
      <c r="F424" s="31"/>
      <c r="G424" s="20">
        <f t="shared" ref="G424:J425" si="47">G425</f>
        <v>0</v>
      </c>
      <c r="H424" s="20">
        <f t="shared" si="47"/>
        <v>0</v>
      </c>
      <c r="I424" s="20">
        <f t="shared" si="47"/>
        <v>0</v>
      </c>
      <c r="J424" s="20">
        <f t="shared" si="47"/>
        <v>0</v>
      </c>
    </row>
    <row r="425" spans="1:10" ht="94.5" hidden="1" x14ac:dyDescent="0.25">
      <c r="A425" s="21" t="s">
        <v>329</v>
      </c>
      <c r="B425" s="8" t="s">
        <v>15</v>
      </c>
      <c r="C425" s="31" t="s">
        <v>70</v>
      </c>
      <c r="D425" s="31" t="s">
        <v>19</v>
      </c>
      <c r="E425" s="23" t="s">
        <v>330</v>
      </c>
      <c r="F425" s="31"/>
      <c r="G425" s="20">
        <f t="shared" si="47"/>
        <v>0</v>
      </c>
      <c r="H425" s="20">
        <f t="shared" si="47"/>
        <v>0</v>
      </c>
      <c r="I425" s="20">
        <f t="shared" si="47"/>
        <v>0</v>
      </c>
      <c r="J425" s="20">
        <f t="shared" si="47"/>
        <v>0</v>
      </c>
    </row>
    <row r="426" spans="1:10" ht="31.5" hidden="1" x14ac:dyDescent="0.25">
      <c r="A426" s="2" t="s">
        <v>89</v>
      </c>
      <c r="B426" s="8" t="s">
        <v>15</v>
      </c>
      <c r="C426" s="23" t="s">
        <v>70</v>
      </c>
      <c r="D426" s="23" t="s">
        <v>19</v>
      </c>
      <c r="E426" s="8" t="s">
        <v>330</v>
      </c>
      <c r="F426" s="23" t="s">
        <v>91</v>
      </c>
      <c r="G426" s="20"/>
      <c r="H426" s="20"/>
      <c r="I426" s="20"/>
      <c r="J426" s="20"/>
    </row>
    <row r="427" spans="1:10" ht="31.5" x14ac:dyDescent="0.25">
      <c r="A427" s="2" t="s">
        <v>331</v>
      </c>
      <c r="B427" s="8" t="s">
        <v>15</v>
      </c>
      <c r="C427" s="23" t="s">
        <v>70</v>
      </c>
      <c r="D427" s="23" t="s">
        <v>19</v>
      </c>
      <c r="E427" s="8">
        <v>7210400000</v>
      </c>
      <c r="F427" s="23"/>
      <c r="G427" s="20">
        <f>G428+G430+G432+G434</f>
        <v>815300</v>
      </c>
      <c r="H427" s="20"/>
      <c r="I427" s="20">
        <f>I428+I430+I432+I434</f>
        <v>815300</v>
      </c>
      <c r="J427" s="20"/>
    </row>
    <row r="428" spans="1:10" x14ac:dyDescent="0.25">
      <c r="A428" s="25" t="s">
        <v>81</v>
      </c>
      <c r="B428" s="8" t="s">
        <v>15</v>
      </c>
      <c r="C428" s="23" t="s">
        <v>70</v>
      </c>
      <c r="D428" s="23" t="s">
        <v>19</v>
      </c>
      <c r="E428" s="8">
        <v>7210429990</v>
      </c>
      <c r="F428" s="23"/>
      <c r="G428" s="20">
        <f>G429</f>
        <v>815300</v>
      </c>
      <c r="H428" s="20"/>
      <c r="I428" s="20">
        <f>I429</f>
        <v>815300</v>
      </c>
      <c r="J428" s="20"/>
    </row>
    <row r="429" spans="1:10" ht="31.5" x14ac:dyDescent="0.25">
      <c r="A429" s="25" t="s">
        <v>89</v>
      </c>
      <c r="B429" s="8" t="s">
        <v>15</v>
      </c>
      <c r="C429" s="23" t="s">
        <v>70</v>
      </c>
      <c r="D429" s="23" t="s">
        <v>19</v>
      </c>
      <c r="E429" s="8">
        <v>7210429990</v>
      </c>
      <c r="F429" s="23" t="s">
        <v>91</v>
      </c>
      <c r="G429" s="20">
        <v>815300</v>
      </c>
      <c r="H429" s="20"/>
      <c r="I429" s="20">
        <v>815300</v>
      </c>
      <c r="J429" s="20"/>
    </row>
    <row r="430" spans="1:10" ht="31.5" hidden="1" x14ac:dyDescent="0.25">
      <c r="A430" s="25" t="s">
        <v>332</v>
      </c>
      <c r="B430" s="8" t="s">
        <v>15</v>
      </c>
      <c r="C430" s="23" t="s">
        <v>70</v>
      </c>
      <c r="D430" s="23" t="s">
        <v>19</v>
      </c>
      <c r="E430" s="8">
        <v>7210470790</v>
      </c>
      <c r="F430" s="23"/>
      <c r="G430" s="20">
        <f>G431</f>
        <v>0</v>
      </c>
      <c r="H430" s="20"/>
      <c r="I430" s="20">
        <f>I431</f>
        <v>0</v>
      </c>
      <c r="J430" s="20"/>
    </row>
    <row r="431" spans="1:10" ht="31.5" hidden="1" x14ac:dyDescent="0.25">
      <c r="A431" s="21" t="s">
        <v>89</v>
      </c>
      <c r="B431" s="8" t="s">
        <v>15</v>
      </c>
      <c r="C431" s="23" t="s">
        <v>70</v>
      </c>
      <c r="D431" s="23" t="s">
        <v>19</v>
      </c>
      <c r="E431" s="23">
        <v>7210470790</v>
      </c>
      <c r="F431" s="3" t="s">
        <v>91</v>
      </c>
      <c r="G431" s="20"/>
      <c r="H431" s="20"/>
      <c r="I431" s="20"/>
      <c r="J431" s="20"/>
    </row>
    <row r="432" spans="1:10" ht="47.25" hidden="1" x14ac:dyDescent="0.25">
      <c r="A432" s="25" t="s">
        <v>333</v>
      </c>
      <c r="B432" s="8" t="s">
        <v>15</v>
      </c>
      <c r="C432" s="23" t="s">
        <v>70</v>
      </c>
      <c r="D432" s="23" t="s">
        <v>19</v>
      </c>
      <c r="E432" s="23" t="s">
        <v>334</v>
      </c>
      <c r="G432" s="20">
        <f>G433</f>
        <v>0</v>
      </c>
      <c r="H432" s="20"/>
      <c r="I432" s="20">
        <f>I433</f>
        <v>0</v>
      </c>
      <c r="J432" s="20"/>
    </row>
    <row r="433" spans="1:10" ht="31.5" hidden="1" x14ac:dyDescent="0.25">
      <c r="A433" s="21" t="s">
        <v>89</v>
      </c>
      <c r="B433" s="8" t="s">
        <v>15</v>
      </c>
      <c r="C433" s="23" t="s">
        <v>70</v>
      </c>
      <c r="D433" s="23" t="s">
        <v>19</v>
      </c>
      <c r="E433" s="23" t="s">
        <v>334</v>
      </c>
      <c r="F433" s="3" t="s">
        <v>91</v>
      </c>
      <c r="G433" s="20"/>
      <c r="H433" s="20"/>
      <c r="I433" s="20"/>
      <c r="J433" s="20"/>
    </row>
    <row r="434" spans="1:10" ht="78.75" hidden="1" x14ac:dyDescent="0.25">
      <c r="A434" s="21" t="s">
        <v>294</v>
      </c>
      <c r="B434" s="8" t="s">
        <v>15</v>
      </c>
      <c r="C434" s="23" t="s">
        <v>70</v>
      </c>
      <c r="D434" s="23" t="s">
        <v>19</v>
      </c>
      <c r="E434" s="23" t="s">
        <v>295</v>
      </c>
      <c r="G434" s="20">
        <f>G435</f>
        <v>0</v>
      </c>
      <c r="H434" s="20"/>
      <c r="I434" s="20">
        <f>I435</f>
        <v>0</v>
      </c>
      <c r="J434" s="20"/>
    </row>
    <row r="435" spans="1:10" ht="31.5" hidden="1" x14ac:dyDescent="0.25">
      <c r="A435" s="21" t="s">
        <v>89</v>
      </c>
      <c r="B435" s="8" t="s">
        <v>15</v>
      </c>
      <c r="C435" s="23" t="s">
        <v>70</v>
      </c>
      <c r="D435" s="23" t="s">
        <v>19</v>
      </c>
      <c r="E435" s="23" t="s">
        <v>295</v>
      </c>
      <c r="F435" s="3" t="s">
        <v>91</v>
      </c>
      <c r="G435" s="20"/>
      <c r="H435" s="20"/>
      <c r="I435" s="20"/>
      <c r="J435" s="20"/>
    </row>
    <row r="436" spans="1:10" ht="31.5" x14ac:dyDescent="0.25">
      <c r="A436" s="21" t="s">
        <v>296</v>
      </c>
      <c r="B436" s="8" t="s">
        <v>15</v>
      </c>
      <c r="C436" s="23" t="s">
        <v>70</v>
      </c>
      <c r="D436" s="23" t="s">
        <v>19</v>
      </c>
      <c r="E436" s="23">
        <v>7210500000</v>
      </c>
      <c r="G436" s="20">
        <f>G439+G441+G447+G449+G437+G443+G445+G453+G451+G455</f>
        <v>154510500</v>
      </c>
      <c r="H436" s="20">
        <f>H439+H441+H447+H449+H437+H443+H445+H453</f>
        <v>2710300</v>
      </c>
      <c r="I436" s="20">
        <f>I439+I441+I447+I449+I437+I443+I445+I453+I451+I455</f>
        <v>161097000</v>
      </c>
      <c r="J436" s="20">
        <f>J439+J441+J447+J449+J437+J443+J445+J453</f>
        <v>2818600</v>
      </c>
    </row>
    <row r="437" spans="1:10" x14ac:dyDescent="0.25">
      <c r="A437" s="21" t="s">
        <v>297</v>
      </c>
      <c r="B437" s="8" t="s">
        <v>15</v>
      </c>
      <c r="C437" s="23" t="s">
        <v>70</v>
      </c>
      <c r="D437" s="23" t="s">
        <v>19</v>
      </c>
      <c r="E437" s="23">
        <v>7210520080</v>
      </c>
      <c r="G437" s="20">
        <f>G438</f>
        <v>400000</v>
      </c>
      <c r="H437" s="20"/>
      <c r="I437" s="20">
        <f>I438</f>
        <v>400000</v>
      </c>
      <c r="J437" s="20"/>
    </row>
    <row r="438" spans="1:10" ht="31.5" x14ac:dyDescent="0.25">
      <c r="A438" s="21" t="s">
        <v>89</v>
      </c>
      <c r="B438" s="8" t="s">
        <v>15</v>
      </c>
      <c r="C438" s="23" t="s">
        <v>70</v>
      </c>
      <c r="D438" s="23" t="s">
        <v>19</v>
      </c>
      <c r="E438" s="23">
        <v>7210520080</v>
      </c>
      <c r="F438" s="3" t="s">
        <v>91</v>
      </c>
      <c r="G438" s="20">
        <v>400000</v>
      </c>
      <c r="H438" s="20"/>
      <c r="I438" s="20">
        <v>400000</v>
      </c>
      <c r="J438" s="20"/>
    </row>
    <row r="439" spans="1:10" ht="63" x14ac:dyDescent="0.25">
      <c r="A439" s="25" t="s">
        <v>335</v>
      </c>
      <c r="B439" s="8" t="s">
        <v>15</v>
      </c>
      <c r="C439" s="23" t="s">
        <v>70</v>
      </c>
      <c r="D439" s="23" t="s">
        <v>19</v>
      </c>
      <c r="E439" s="23">
        <v>7210571040</v>
      </c>
      <c r="G439" s="20">
        <f>G440</f>
        <v>143900</v>
      </c>
      <c r="H439" s="20"/>
      <c r="I439" s="20">
        <f>I440</f>
        <v>166200</v>
      </c>
      <c r="J439" s="20"/>
    </row>
    <row r="440" spans="1:10" ht="31.5" x14ac:dyDescent="0.25">
      <c r="A440" s="21" t="s">
        <v>89</v>
      </c>
      <c r="B440" s="8" t="s">
        <v>15</v>
      </c>
      <c r="C440" s="23" t="s">
        <v>70</v>
      </c>
      <c r="D440" s="23" t="s">
        <v>19</v>
      </c>
      <c r="E440" s="23">
        <v>7210571040</v>
      </c>
      <c r="F440" s="8" t="s">
        <v>91</v>
      </c>
      <c r="G440" s="22">
        <v>143900</v>
      </c>
      <c r="H440" s="22"/>
      <c r="I440" s="22">
        <v>166200</v>
      </c>
      <c r="J440" s="22"/>
    </row>
    <row r="441" spans="1:10" ht="78.75" x14ac:dyDescent="0.25">
      <c r="A441" s="21" t="s">
        <v>336</v>
      </c>
      <c r="B441" s="8" t="s">
        <v>15</v>
      </c>
      <c r="C441" s="23" t="s">
        <v>70</v>
      </c>
      <c r="D441" s="23" t="s">
        <v>19</v>
      </c>
      <c r="E441" s="23" t="s">
        <v>337</v>
      </c>
      <c r="F441" s="8"/>
      <c r="G441" s="22">
        <f>G442</f>
        <v>293200</v>
      </c>
      <c r="H441" s="20"/>
      <c r="I441" s="20">
        <f>I442</f>
        <v>300500</v>
      </c>
      <c r="J441" s="20"/>
    </row>
    <row r="442" spans="1:10" ht="31.5" x14ac:dyDescent="0.25">
      <c r="A442" s="21" t="s">
        <v>89</v>
      </c>
      <c r="B442" s="8" t="s">
        <v>15</v>
      </c>
      <c r="C442" s="23" t="s">
        <v>70</v>
      </c>
      <c r="D442" s="23" t="s">
        <v>19</v>
      </c>
      <c r="E442" s="23" t="s">
        <v>337</v>
      </c>
      <c r="F442" s="8" t="s">
        <v>91</v>
      </c>
      <c r="G442" s="22">
        <v>293200</v>
      </c>
      <c r="H442" s="20"/>
      <c r="I442" s="20">
        <v>300500</v>
      </c>
      <c r="J442" s="20"/>
    </row>
    <row r="443" spans="1:10" ht="63" x14ac:dyDescent="0.25">
      <c r="A443" s="19" t="s">
        <v>338</v>
      </c>
      <c r="B443" s="8" t="s">
        <v>15</v>
      </c>
      <c r="C443" s="23" t="s">
        <v>70</v>
      </c>
      <c r="D443" s="23" t="s">
        <v>19</v>
      </c>
      <c r="E443" s="30">
        <v>7210571250</v>
      </c>
      <c r="G443" s="20">
        <f>G444</f>
        <v>1481100</v>
      </c>
      <c r="H443" s="20"/>
      <c r="I443" s="20">
        <f>I444</f>
        <v>1481100</v>
      </c>
      <c r="J443" s="20"/>
    </row>
    <row r="444" spans="1:10" ht="31.5" x14ac:dyDescent="0.25">
      <c r="A444" s="19" t="s">
        <v>89</v>
      </c>
      <c r="B444" s="8" t="s">
        <v>15</v>
      </c>
      <c r="C444" s="23" t="s">
        <v>70</v>
      </c>
      <c r="D444" s="23" t="s">
        <v>19</v>
      </c>
      <c r="E444" s="30">
        <v>7210571250</v>
      </c>
      <c r="F444" s="3" t="s">
        <v>91</v>
      </c>
      <c r="G444" s="20">
        <f>1392300+88800</f>
        <v>1481100</v>
      </c>
      <c r="H444" s="20"/>
      <c r="I444" s="20">
        <f>1392300+88800</f>
        <v>1481100</v>
      </c>
      <c r="J444" s="20"/>
    </row>
    <row r="445" spans="1:10" ht="63" x14ac:dyDescent="0.25">
      <c r="A445" s="25" t="s">
        <v>339</v>
      </c>
      <c r="B445" s="8" t="s">
        <v>15</v>
      </c>
      <c r="C445" s="23" t="s">
        <v>70</v>
      </c>
      <c r="D445" s="23" t="s">
        <v>19</v>
      </c>
      <c r="E445" s="30" t="s">
        <v>340</v>
      </c>
      <c r="G445" s="20">
        <f>G446</f>
        <v>30300</v>
      </c>
      <c r="H445" s="20"/>
      <c r="I445" s="20">
        <f>I446</f>
        <v>30300</v>
      </c>
      <c r="J445" s="20"/>
    </row>
    <row r="446" spans="1:10" ht="31.5" x14ac:dyDescent="0.25">
      <c r="A446" s="21" t="s">
        <v>89</v>
      </c>
      <c r="B446" s="8" t="s">
        <v>15</v>
      </c>
      <c r="C446" s="23" t="s">
        <v>70</v>
      </c>
      <c r="D446" s="23" t="s">
        <v>19</v>
      </c>
      <c r="E446" s="23" t="s">
        <v>340</v>
      </c>
      <c r="F446" s="8" t="s">
        <v>91</v>
      </c>
      <c r="G446" s="20">
        <v>30300</v>
      </c>
      <c r="H446" s="20"/>
      <c r="I446" s="20">
        <v>30300</v>
      </c>
      <c r="J446" s="20"/>
    </row>
    <row r="447" spans="1:10" ht="47.25" x14ac:dyDescent="0.25">
      <c r="A447" s="21" t="s">
        <v>299</v>
      </c>
      <c r="B447" s="8" t="s">
        <v>15</v>
      </c>
      <c r="C447" s="3" t="s">
        <v>70</v>
      </c>
      <c r="D447" s="3" t="s">
        <v>19</v>
      </c>
      <c r="E447" s="23">
        <v>7210575310</v>
      </c>
      <c r="F447" s="8"/>
      <c r="G447" s="20">
        <f>G448</f>
        <v>143224800</v>
      </c>
      <c r="H447" s="20"/>
      <c r="I447" s="20">
        <f>I448</f>
        <v>149781700</v>
      </c>
      <c r="J447" s="20"/>
    </row>
    <row r="448" spans="1:10" ht="31.5" x14ac:dyDescent="0.25">
      <c r="A448" s="21" t="s">
        <v>89</v>
      </c>
      <c r="B448" s="8" t="s">
        <v>15</v>
      </c>
      <c r="C448" s="23" t="s">
        <v>70</v>
      </c>
      <c r="D448" s="23" t="s">
        <v>19</v>
      </c>
      <c r="E448" s="23">
        <v>7210575310</v>
      </c>
      <c r="F448" s="8" t="s">
        <v>91</v>
      </c>
      <c r="G448" s="22">
        <v>143224800</v>
      </c>
      <c r="H448" s="22"/>
      <c r="I448" s="22">
        <v>149781700</v>
      </c>
      <c r="J448" s="22"/>
    </row>
    <row r="449" spans="1:10" ht="31.5" x14ac:dyDescent="0.25">
      <c r="A449" s="21" t="s">
        <v>341</v>
      </c>
      <c r="B449" s="8" t="s">
        <v>15</v>
      </c>
      <c r="C449" s="23" t="s">
        <v>70</v>
      </c>
      <c r="D449" s="23" t="s">
        <v>19</v>
      </c>
      <c r="E449" s="23">
        <v>7210575320</v>
      </c>
      <c r="F449" s="8"/>
      <c r="G449" s="22">
        <f>G450</f>
        <v>5933700</v>
      </c>
      <c r="H449" s="20"/>
      <c r="I449" s="22">
        <f>I450</f>
        <v>5933700</v>
      </c>
      <c r="J449" s="20"/>
    </row>
    <row r="450" spans="1:10" ht="31.5" x14ac:dyDescent="0.25">
      <c r="A450" s="2" t="s">
        <v>89</v>
      </c>
      <c r="B450" s="8" t="s">
        <v>15</v>
      </c>
      <c r="C450" s="23" t="s">
        <v>70</v>
      </c>
      <c r="D450" s="23" t="s">
        <v>19</v>
      </c>
      <c r="E450" s="8">
        <v>7210575320</v>
      </c>
      <c r="F450" s="3" t="s">
        <v>91</v>
      </c>
      <c r="G450" s="20">
        <f>5574900+358800</f>
        <v>5933700</v>
      </c>
      <c r="H450" s="20"/>
      <c r="I450" s="20">
        <f>5574900+358800</f>
        <v>5933700</v>
      </c>
      <c r="J450" s="20"/>
    </row>
    <row r="451" spans="1:10" ht="63" x14ac:dyDescent="0.25">
      <c r="A451" s="2" t="s">
        <v>342</v>
      </c>
      <c r="B451" s="8" t="s">
        <v>15</v>
      </c>
      <c r="C451" s="23" t="s">
        <v>70</v>
      </c>
      <c r="D451" s="23" t="s">
        <v>19</v>
      </c>
      <c r="E451" s="8" t="s">
        <v>343</v>
      </c>
      <c r="G451" s="20">
        <f>G452</f>
        <v>233000</v>
      </c>
      <c r="H451" s="20"/>
      <c r="I451" s="20">
        <f>I452</f>
        <v>124700</v>
      </c>
      <c r="J451" s="20"/>
    </row>
    <row r="452" spans="1:10" ht="31.5" x14ac:dyDescent="0.25">
      <c r="A452" s="25" t="s">
        <v>89</v>
      </c>
      <c r="B452" s="8" t="s">
        <v>15</v>
      </c>
      <c r="C452" s="23" t="s">
        <v>70</v>
      </c>
      <c r="D452" s="23" t="s">
        <v>19</v>
      </c>
      <c r="E452" s="8" t="s">
        <v>343</v>
      </c>
      <c r="F452" s="3" t="s">
        <v>91</v>
      </c>
      <c r="G452" s="20">
        <f>53500+179500</f>
        <v>233000</v>
      </c>
      <c r="H452" s="20"/>
      <c r="I452" s="20">
        <v>124700</v>
      </c>
      <c r="J452" s="20"/>
    </row>
    <row r="453" spans="1:10" ht="63" x14ac:dyDescent="0.25">
      <c r="A453" s="21" t="s">
        <v>344</v>
      </c>
      <c r="B453" s="8" t="s">
        <v>15</v>
      </c>
      <c r="C453" s="23" t="s">
        <v>70</v>
      </c>
      <c r="D453" s="23" t="s">
        <v>19</v>
      </c>
      <c r="E453" s="23" t="s">
        <v>345</v>
      </c>
      <c r="F453" s="23"/>
      <c r="G453" s="20">
        <f>G454</f>
        <v>2765700</v>
      </c>
      <c r="H453" s="20">
        <f>H454</f>
        <v>2710300</v>
      </c>
      <c r="I453" s="20">
        <f>I454</f>
        <v>2876200</v>
      </c>
      <c r="J453" s="20">
        <f>J454</f>
        <v>2818600</v>
      </c>
    </row>
    <row r="454" spans="1:10" ht="31.5" x14ac:dyDescent="0.25">
      <c r="A454" s="21" t="s">
        <v>89</v>
      </c>
      <c r="B454" s="8" t="s">
        <v>15</v>
      </c>
      <c r="C454" s="23" t="s">
        <v>70</v>
      </c>
      <c r="D454" s="23" t="s">
        <v>19</v>
      </c>
      <c r="E454" s="23" t="s">
        <v>345</v>
      </c>
      <c r="F454" s="23" t="s">
        <v>91</v>
      </c>
      <c r="G454" s="20">
        <v>2765700</v>
      </c>
      <c r="H454" s="20">
        <v>2710300</v>
      </c>
      <c r="I454" s="20">
        <v>2876200</v>
      </c>
      <c r="J454" s="20">
        <v>2818600</v>
      </c>
    </row>
    <row r="455" spans="1:10" ht="63" x14ac:dyDescent="0.25">
      <c r="A455" s="21" t="s">
        <v>346</v>
      </c>
      <c r="B455" s="8" t="s">
        <v>15</v>
      </c>
      <c r="C455" s="23" t="s">
        <v>70</v>
      </c>
      <c r="D455" s="23" t="s">
        <v>19</v>
      </c>
      <c r="E455" s="23" t="s">
        <v>347</v>
      </c>
      <c r="F455" s="8"/>
      <c r="G455" s="22">
        <f>G456</f>
        <v>4800</v>
      </c>
      <c r="H455" s="22"/>
      <c r="I455" s="22">
        <f>I456</f>
        <v>2600</v>
      </c>
      <c r="J455" s="22"/>
    </row>
    <row r="456" spans="1:10" ht="31.5" x14ac:dyDescent="0.25">
      <c r="A456" s="21" t="s">
        <v>89</v>
      </c>
      <c r="B456" s="8" t="s">
        <v>15</v>
      </c>
      <c r="C456" s="23" t="s">
        <v>70</v>
      </c>
      <c r="D456" s="23" t="s">
        <v>19</v>
      </c>
      <c r="E456" s="23" t="s">
        <v>347</v>
      </c>
      <c r="F456" s="8">
        <v>600</v>
      </c>
      <c r="G456" s="22">
        <v>4800</v>
      </c>
      <c r="H456" s="20"/>
      <c r="I456" s="20">
        <v>2600</v>
      </c>
      <c r="J456" s="20"/>
    </row>
    <row r="457" spans="1:10" x14ac:dyDescent="0.25">
      <c r="A457" s="21" t="s">
        <v>348</v>
      </c>
      <c r="B457" s="8" t="s">
        <v>15</v>
      </c>
      <c r="C457" s="3" t="s">
        <v>70</v>
      </c>
      <c r="D457" s="3" t="s">
        <v>106</v>
      </c>
      <c r="E457" s="23"/>
      <c r="F457" s="8"/>
      <c r="G457" s="20">
        <f>G458+G487</f>
        <v>43727654</v>
      </c>
      <c r="H457" s="20">
        <f>H458+H487</f>
        <v>0</v>
      </c>
      <c r="I457" s="20">
        <f>I458+I487</f>
        <v>43328754</v>
      </c>
      <c r="J457" s="20">
        <f>J458+J487</f>
        <v>0</v>
      </c>
    </row>
    <row r="458" spans="1:10" x14ac:dyDescent="0.25">
      <c r="A458" s="21" t="s">
        <v>283</v>
      </c>
      <c r="B458" s="8" t="s">
        <v>15</v>
      </c>
      <c r="C458" s="3" t="s">
        <v>70</v>
      </c>
      <c r="D458" s="3" t="s">
        <v>106</v>
      </c>
      <c r="E458" s="23">
        <v>7200000000</v>
      </c>
      <c r="F458" s="8"/>
      <c r="G458" s="20">
        <f>G459</f>
        <v>25762995</v>
      </c>
      <c r="H458" s="20"/>
      <c r="I458" s="20">
        <f>I459</f>
        <v>25564095</v>
      </c>
      <c r="J458" s="20"/>
    </row>
    <row r="459" spans="1:10" x14ac:dyDescent="0.25">
      <c r="A459" s="2" t="s">
        <v>284</v>
      </c>
      <c r="B459" s="8" t="s">
        <v>15</v>
      </c>
      <c r="C459" s="3" t="s">
        <v>70</v>
      </c>
      <c r="D459" s="3" t="s">
        <v>106</v>
      </c>
      <c r="E459" s="3">
        <v>7210000000</v>
      </c>
      <c r="G459" s="20">
        <f>G463+G460+G474+G481+G484</f>
        <v>25762995</v>
      </c>
      <c r="H459" s="20"/>
      <c r="I459" s="20">
        <f>I463+I460+I474+I481+I484</f>
        <v>25564095</v>
      </c>
      <c r="J459" s="20"/>
    </row>
    <row r="460" spans="1:10" ht="31.5" x14ac:dyDescent="0.25">
      <c r="A460" s="2" t="s">
        <v>317</v>
      </c>
      <c r="B460" s="8" t="s">
        <v>15</v>
      </c>
      <c r="C460" s="3" t="s">
        <v>70</v>
      </c>
      <c r="D460" s="3" t="s">
        <v>106</v>
      </c>
      <c r="E460" s="3">
        <v>7210100000</v>
      </c>
      <c r="G460" s="20">
        <f t="shared" ref="G460:G461" si="48">G461</f>
        <v>794500</v>
      </c>
      <c r="H460" s="20"/>
      <c r="I460" s="20">
        <f t="shared" ref="I460:I461" si="49">I461</f>
        <v>595600</v>
      </c>
      <c r="J460" s="20"/>
    </row>
    <row r="461" spans="1:10" x14ac:dyDescent="0.25">
      <c r="A461" s="19" t="s">
        <v>81</v>
      </c>
      <c r="B461" s="8" t="s">
        <v>15</v>
      </c>
      <c r="C461" s="3" t="s">
        <v>70</v>
      </c>
      <c r="D461" s="3" t="s">
        <v>106</v>
      </c>
      <c r="E461" s="8">
        <v>7210129990</v>
      </c>
      <c r="G461" s="20">
        <f t="shared" si="48"/>
        <v>794500</v>
      </c>
      <c r="H461" s="20"/>
      <c r="I461" s="20">
        <f t="shared" si="49"/>
        <v>595600</v>
      </c>
      <c r="J461" s="20"/>
    </row>
    <row r="462" spans="1:10" ht="31.5" x14ac:dyDescent="0.25">
      <c r="A462" s="25" t="s">
        <v>89</v>
      </c>
      <c r="B462" s="8" t="s">
        <v>15</v>
      </c>
      <c r="C462" s="3" t="s">
        <v>70</v>
      </c>
      <c r="D462" s="3" t="s">
        <v>106</v>
      </c>
      <c r="E462" s="8">
        <v>7210129990</v>
      </c>
      <c r="F462" s="3" t="s">
        <v>91</v>
      </c>
      <c r="G462" s="20">
        <v>794500</v>
      </c>
      <c r="H462" s="20"/>
      <c r="I462" s="20">
        <v>595600</v>
      </c>
      <c r="J462" s="20"/>
    </row>
    <row r="463" spans="1:10" ht="31.5" x14ac:dyDescent="0.25">
      <c r="A463" s="24" t="s">
        <v>324</v>
      </c>
      <c r="B463" s="8" t="s">
        <v>15</v>
      </c>
      <c r="C463" s="3" t="s">
        <v>70</v>
      </c>
      <c r="D463" s="3" t="s">
        <v>106</v>
      </c>
      <c r="E463" s="8">
        <v>7210300000</v>
      </c>
      <c r="G463" s="20">
        <f>G464+G466+G468+G470+G472</f>
        <v>24268495</v>
      </c>
      <c r="H463" s="20"/>
      <c r="I463" s="20">
        <f>I464+I466+I468+I470+I472</f>
        <v>24268495</v>
      </c>
      <c r="J463" s="20"/>
    </row>
    <row r="464" spans="1:10" ht="63" x14ac:dyDescent="0.25">
      <c r="A464" s="2" t="s">
        <v>88</v>
      </c>
      <c r="B464" s="8" t="s">
        <v>15</v>
      </c>
      <c r="C464" s="3" t="s">
        <v>70</v>
      </c>
      <c r="D464" s="3" t="s">
        <v>106</v>
      </c>
      <c r="E464" s="8">
        <v>7210300050</v>
      </c>
      <c r="G464" s="20">
        <f>G465</f>
        <v>15679472</v>
      </c>
      <c r="H464" s="22"/>
      <c r="I464" s="20">
        <f>I465</f>
        <v>15679472</v>
      </c>
      <c r="J464" s="20"/>
    </row>
    <row r="465" spans="1:10" ht="31.5" x14ac:dyDescent="0.25">
      <c r="A465" s="2" t="s">
        <v>89</v>
      </c>
      <c r="B465" s="8" t="s">
        <v>15</v>
      </c>
      <c r="C465" s="3" t="s">
        <v>70</v>
      </c>
      <c r="D465" s="3" t="s">
        <v>106</v>
      </c>
      <c r="E465" s="8">
        <v>7210300050</v>
      </c>
      <c r="F465" s="3" t="s">
        <v>91</v>
      </c>
      <c r="G465" s="20">
        <v>15679472</v>
      </c>
      <c r="H465" s="22"/>
      <c r="I465" s="20">
        <v>15679472</v>
      </c>
      <c r="J465" s="20"/>
    </row>
    <row r="466" spans="1:10" ht="63" x14ac:dyDescent="0.25">
      <c r="A466" s="2" t="s">
        <v>26</v>
      </c>
      <c r="B466" s="8" t="s">
        <v>15</v>
      </c>
      <c r="C466" s="3" t="s">
        <v>70</v>
      </c>
      <c r="D466" s="3" t="s">
        <v>106</v>
      </c>
      <c r="E466" s="8">
        <v>7210313060</v>
      </c>
      <c r="G466" s="20">
        <f>G467</f>
        <v>200000</v>
      </c>
      <c r="H466" s="22"/>
      <c r="I466" s="20">
        <f>I467</f>
        <v>200000</v>
      </c>
      <c r="J466" s="20"/>
    </row>
    <row r="467" spans="1:10" ht="31.5" x14ac:dyDescent="0.25">
      <c r="A467" s="2" t="s">
        <v>89</v>
      </c>
      <c r="B467" s="8" t="s">
        <v>15</v>
      </c>
      <c r="C467" s="3" t="s">
        <v>70</v>
      </c>
      <c r="D467" s="3" t="s">
        <v>106</v>
      </c>
      <c r="E467" s="8">
        <v>7210313060</v>
      </c>
      <c r="F467" s="3" t="s">
        <v>91</v>
      </c>
      <c r="G467" s="20">
        <v>200000</v>
      </c>
      <c r="H467" s="22"/>
      <c r="I467" s="20">
        <v>200000</v>
      </c>
      <c r="J467" s="20"/>
    </row>
    <row r="468" spans="1:10" hidden="1" x14ac:dyDescent="0.25">
      <c r="A468" s="2" t="s">
        <v>81</v>
      </c>
      <c r="B468" s="8" t="s">
        <v>15</v>
      </c>
      <c r="C468" s="3" t="s">
        <v>70</v>
      </c>
      <c r="D468" s="3" t="s">
        <v>106</v>
      </c>
      <c r="E468" s="8">
        <v>7210329990</v>
      </c>
      <c r="G468" s="20">
        <f>G469</f>
        <v>0</v>
      </c>
      <c r="H468" s="22"/>
      <c r="I468" s="20">
        <f>I469</f>
        <v>0</v>
      </c>
      <c r="J468" s="20"/>
    </row>
    <row r="469" spans="1:10" ht="31.5" hidden="1" x14ac:dyDescent="0.25">
      <c r="A469" s="2" t="s">
        <v>89</v>
      </c>
      <c r="B469" s="8" t="s">
        <v>15</v>
      </c>
      <c r="C469" s="3" t="s">
        <v>70</v>
      </c>
      <c r="D469" s="3" t="s">
        <v>106</v>
      </c>
      <c r="E469" s="8">
        <v>7210329990</v>
      </c>
      <c r="F469" s="3" t="s">
        <v>91</v>
      </c>
      <c r="G469" s="20"/>
      <c r="H469" s="22"/>
      <c r="I469" s="20"/>
      <c r="J469" s="20"/>
    </row>
    <row r="470" spans="1:10" ht="63" x14ac:dyDescent="0.25">
      <c r="A470" s="2" t="s">
        <v>90</v>
      </c>
      <c r="B470" s="8" t="s">
        <v>15</v>
      </c>
      <c r="C470" s="3" t="s">
        <v>70</v>
      </c>
      <c r="D470" s="3" t="s">
        <v>106</v>
      </c>
      <c r="E470" s="8">
        <v>7210371100</v>
      </c>
      <c r="G470" s="20">
        <f>G471</f>
        <v>7430670</v>
      </c>
      <c r="H470" s="22"/>
      <c r="I470" s="20">
        <f>I471</f>
        <v>7430670</v>
      </c>
      <c r="J470" s="20"/>
    </row>
    <row r="471" spans="1:10" ht="31.5" x14ac:dyDescent="0.25">
      <c r="A471" s="2" t="s">
        <v>89</v>
      </c>
      <c r="B471" s="8" t="s">
        <v>15</v>
      </c>
      <c r="C471" s="3" t="s">
        <v>70</v>
      </c>
      <c r="D471" s="3" t="s">
        <v>106</v>
      </c>
      <c r="E471" s="8">
        <v>7210371100</v>
      </c>
      <c r="F471" s="3" t="s">
        <v>91</v>
      </c>
      <c r="G471" s="20">
        <v>7430670</v>
      </c>
      <c r="H471" s="22"/>
      <c r="I471" s="20">
        <v>7430670</v>
      </c>
      <c r="J471" s="20"/>
    </row>
    <row r="472" spans="1:10" ht="47.25" x14ac:dyDescent="0.25">
      <c r="A472" s="2" t="s">
        <v>92</v>
      </c>
      <c r="B472" s="8" t="s">
        <v>15</v>
      </c>
      <c r="C472" s="3" t="s">
        <v>70</v>
      </c>
      <c r="D472" s="3" t="s">
        <v>106</v>
      </c>
      <c r="E472" s="8" t="s">
        <v>349</v>
      </c>
      <c r="G472" s="20">
        <f>G473</f>
        <v>958353</v>
      </c>
      <c r="H472" s="22"/>
      <c r="I472" s="20">
        <f>I473</f>
        <v>958353</v>
      </c>
      <c r="J472" s="20"/>
    </row>
    <row r="473" spans="1:10" ht="31.5" x14ac:dyDescent="0.25">
      <c r="A473" s="2" t="s">
        <v>89</v>
      </c>
      <c r="B473" s="8" t="s">
        <v>15</v>
      </c>
      <c r="C473" s="3" t="s">
        <v>70</v>
      </c>
      <c r="D473" s="3" t="s">
        <v>106</v>
      </c>
      <c r="E473" s="8" t="s">
        <v>349</v>
      </c>
      <c r="F473" s="3" t="s">
        <v>91</v>
      </c>
      <c r="G473" s="20">
        <v>958353</v>
      </c>
      <c r="H473" s="22"/>
      <c r="I473" s="20">
        <v>958353</v>
      </c>
      <c r="J473" s="20"/>
    </row>
    <row r="474" spans="1:10" ht="31.5" x14ac:dyDescent="0.25">
      <c r="A474" s="2" t="s">
        <v>331</v>
      </c>
      <c r="B474" s="8" t="s">
        <v>15</v>
      </c>
      <c r="C474" s="3" t="s">
        <v>70</v>
      </c>
      <c r="D474" s="3" t="s">
        <v>106</v>
      </c>
      <c r="E474" s="8">
        <v>7210400000</v>
      </c>
      <c r="G474" s="20">
        <f>G475+G477+G479</f>
        <v>200000</v>
      </c>
      <c r="H474" s="22"/>
      <c r="I474" s="20">
        <f>I475+I477+I479</f>
        <v>200000</v>
      </c>
      <c r="J474" s="20"/>
    </row>
    <row r="475" spans="1:10" x14ac:dyDescent="0.25">
      <c r="A475" s="2" t="s">
        <v>81</v>
      </c>
      <c r="B475" s="8" t="s">
        <v>15</v>
      </c>
      <c r="C475" s="3" t="s">
        <v>70</v>
      </c>
      <c r="D475" s="3" t="s">
        <v>106</v>
      </c>
      <c r="E475" s="8">
        <v>7210429990</v>
      </c>
      <c r="G475" s="20">
        <f>G476</f>
        <v>200000</v>
      </c>
      <c r="H475" s="22"/>
      <c r="I475" s="20">
        <f>I476</f>
        <v>200000</v>
      </c>
      <c r="J475" s="20"/>
    </row>
    <row r="476" spans="1:10" ht="31.5" x14ac:dyDescent="0.25">
      <c r="A476" s="2" t="s">
        <v>89</v>
      </c>
      <c r="B476" s="8" t="s">
        <v>15</v>
      </c>
      <c r="C476" s="3" t="s">
        <v>70</v>
      </c>
      <c r="D476" s="3" t="s">
        <v>106</v>
      </c>
      <c r="E476" s="8">
        <v>7210429990</v>
      </c>
      <c r="F476" s="3" t="s">
        <v>91</v>
      </c>
      <c r="G476" s="20">
        <v>200000</v>
      </c>
      <c r="H476" s="22"/>
      <c r="I476" s="20">
        <v>200000</v>
      </c>
      <c r="J476" s="20"/>
    </row>
    <row r="477" spans="1:10" ht="31.5" hidden="1" x14ac:dyDescent="0.25">
      <c r="A477" s="2" t="s">
        <v>332</v>
      </c>
      <c r="B477" s="8" t="s">
        <v>15</v>
      </c>
      <c r="C477" s="3" t="s">
        <v>70</v>
      </c>
      <c r="D477" s="3" t="s">
        <v>106</v>
      </c>
      <c r="E477" s="8">
        <v>7210470790</v>
      </c>
      <c r="G477" s="20">
        <f>G478</f>
        <v>0</v>
      </c>
      <c r="H477" s="22"/>
      <c r="I477" s="20">
        <f>I478</f>
        <v>0</v>
      </c>
      <c r="J477" s="20"/>
    </row>
    <row r="478" spans="1:10" ht="31.5" hidden="1" x14ac:dyDescent="0.25">
      <c r="A478" s="2" t="s">
        <v>89</v>
      </c>
      <c r="B478" s="8" t="s">
        <v>15</v>
      </c>
      <c r="C478" s="3" t="s">
        <v>70</v>
      </c>
      <c r="D478" s="3" t="s">
        <v>106</v>
      </c>
      <c r="E478" s="8">
        <v>7210470790</v>
      </c>
      <c r="F478" s="3" t="s">
        <v>91</v>
      </c>
      <c r="G478" s="20"/>
      <c r="H478" s="22"/>
      <c r="I478" s="20"/>
      <c r="J478" s="20"/>
    </row>
    <row r="479" spans="1:10" ht="47.25" hidden="1" x14ac:dyDescent="0.25">
      <c r="A479" s="2" t="s">
        <v>333</v>
      </c>
      <c r="B479" s="8" t="s">
        <v>15</v>
      </c>
      <c r="C479" s="3" t="s">
        <v>70</v>
      </c>
      <c r="D479" s="3" t="s">
        <v>106</v>
      </c>
      <c r="E479" s="8" t="s">
        <v>334</v>
      </c>
      <c r="G479" s="20">
        <f>G480</f>
        <v>0</v>
      </c>
      <c r="H479" s="22"/>
      <c r="I479" s="20">
        <f>I480</f>
        <v>0</v>
      </c>
      <c r="J479" s="20"/>
    </row>
    <row r="480" spans="1:10" ht="31.5" hidden="1" x14ac:dyDescent="0.25">
      <c r="A480" s="2" t="s">
        <v>89</v>
      </c>
      <c r="B480" s="8" t="s">
        <v>15</v>
      </c>
      <c r="C480" s="3" t="s">
        <v>70</v>
      </c>
      <c r="D480" s="3" t="s">
        <v>106</v>
      </c>
      <c r="E480" s="8" t="s">
        <v>334</v>
      </c>
      <c r="F480" s="3" t="s">
        <v>91</v>
      </c>
      <c r="G480" s="20"/>
      <c r="H480" s="22"/>
      <c r="I480" s="20"/>
      <c r="J480" s="20"/>
    </row>
    <row r="481" spans="1:10" ht="31.5" hidden="1" x14ac:dyDescent="0.25">
      <c r="A481" s="2" t="s">
        <v>296</v>
      </c>
      <c r="B481" s="8" t="s">
        <v>15</v>
      </c>
      <c r="C481" s="3" t="s">
        <v>70</v>
      </c>
      <c r="D481" s="3" t="s">
        <v>106</v>
      </c>
      <c r="E481" s="8">
        <v>7210500000</v>
      </c>
      <c r="G481" s="20">
        <f t="shared" ref="G481:G485" si="50">G482</f>
        <v>0</v>
      </c>
      <c r="H481" s="22"/>
      <c r="I481" s="20">
        <f t="shared" ref="I481:I485" si="51">I482</f>
        <v>0</v>
      </c>
      <c r="J481" s="20"/>
    </row>
    <row r="482" spans="1:10" hidden="1" x14ac:dyDescent="0.25">
      <c r="A482" s="2" t="s">
        <v>297</v>
      </c>
      <c r="B482" s="8" t="s">
        <v>15</v>
      </c>
      <c r="C482" s="3" t="s">
        <v>70</v>
      </c>
      <c r="D482" s="3" t="s">
        <v>106</v>
      </c>
      <c r="E482" s="8">
        <v>7210520080</v>
      </c>
      <c r="G482" s="20">
        <f t="shared" si="50"/>
        <v>0</v>
      </c>
      <c r="H482" s="22"/>
      <c r="I482" s="20">
        <f t="shared" si="51"/>
        <v>0</v>
      </c>
      <c r="J482" s="20"/>
    </row>
    <row r="483" spans="1:10" ht="31.5" hidden="1" x14ac:dyDescent="0.25">
      <c r="A483" s="2" t="s">
        <v>89</v>
      </c>
      <c r="B483" s="8" t="s">
        <v>15</v>
      </c>
      <c r="C483" s="3" t="s">
        <v>70</v>
      </c>
      <c r="D483" s="3" t="s">
        <v>106</v>
      </c>
      <c r="E483" s="8">
        <v>7210520080</v>
      </c>
      <c r="F483" s="3" t="s">
        <v>91</v>
      </c>
      <c r="G483" s="20"/>
      <c r="H483" s="22"/>
      <c r="I483" s="20"/>
      <c r="J483" s="20"/>
    </row>
    <row r="484" spans="1:10" ht="31.5" x14ac:dyDescent="0.25">
      <c r="A484" s="2" t="s">
        <v>350</v>
      </c>
      <c r="B484" s="8" t="s">
        <v>15</v>
      </c>
      <c r="C484" s="3" t="s">
        <v>70</v>
      </c>
      <c r="D484" s="3" t="s">
        <v>106</v>
      </c>
      <c r="E484" s="8">
        <v>7210600000</v>
      </c>
      <c r="G484" s="20">
        <f t="shared" si="50"/>
        <v>500000</v>
      </c>
      <c r="H484" s="22"/>
      <c r="I484" s="20">
        <f t="shared" si="51"/>
        <v>500000</v>
      </c>
      <c r="J484" s="20"/>
    </row>
    <row r="485" spans="1:10" ht="47.25" x14ac:dyDescent="0.25">
      <c r="A485" s="2" t="s">
        <v>351</v>
      </c>
      <c r="B485" s="8" t="s">
        <v>15</v>
      </c>
      <c r="C485" s="3" t="s">
        <v>70</v>
      </c>
      <c r="D485" s="3" t="s">
        <v>106</v>
      </c>
      <c r="E485" s="8">
        <v>7210629996</v>
      </c>
      <c r="G485" s="20">
        <f t="shared" si="50"/>
        <v>500000</v>
      </c>
      <c r="H485" s="22"/>
      <c r="I485" s="20">
        <f t="shared" si="51"/>
        <v>500000</v>
      </c>
      <c r="J485" s="20"/>
    </row>
    <row r="486" spans="1:10" ht="31.5" x14ac:dyDescent="0.25">
      <c r="A486" s="2" t="s">
        <v>89</v>
      </c>
      <c r="B486" s="8" t="s">
        <v>15</v>
      </c>
      <c r="C486" s="3" t="s">
        <v>70</v>
      </c>
      <c r="D486" s="3" t="s">
        <v>106</v>
      </c>
      <c r="E486" s="8">
        <v>7210629996</v>
      </c>
      <c r="F486" s="3" t="s">
        <v>91</v>
      </c>
      <c r="G486" s="20">
        <v>500000</v>
      </c>
      <c r="H486" s="22"/>
      <c r="I486" s="20">
        <v>500000</v>
      </c>
      <c r="J486" s="20"/>
    </row>
    <row r="487" spans="1:10" x14ac:dyDescent="0.25">
      <c r="A487" s="2" t="s">
        <v>237</v>
      </c>
      <c r="B487" s="8" t="s">
        <v>15</v>
      </c>
      <c r="C487" s="3" t="s">
        <v>70</v>
      </c>
      <c r="D487" s="3" t="s">
        <v>106</v>
      </c>
      <c r="E487" s="8" t="s">
        <v>352</v>
      </c>
      <c r="G487" s="20">
        <f>G488+G492</f>
        <v>17964659</v>
      </c>
      <c r="H487" s="22">
        <f>H488+H492</f>
        <v>0</v>
      </c>
      <c r="I487" s="20">
        <f>I488+I492</f>
        <v>17764659</v>
      </c>
      <c r="J487" s="20">
        <f>J488+J492</f>
        <v>0</v>
      </c>
    </row>
    <row r="488" spans="1:10" ht="53.25" customHeight="1" x14ac:dyDescent="0.25">
      <c r="A488" s="2" t="s">
        <v>353</v>
      </c>
      <c r="B488" s="8" t="s">
        <v>15</v>
      </c>
      <c r="C488" s="3" t="s">
        <v>70</v>
      </c>
      <c r="D488" s="3" t="s">
        <v>106</v>
      </c>
      <c r="E488" s="8" t="s">
        <v>354</v>
      </c>
      <c r="G488" s="20">
        <f t="shared" ref="G488:J492" si="52">G489</f>
        <v>800000</v>
      </c>
      <c r="H488" s="22">
        <f t="shared" si="52"/>
        <v>0</v>
      </c>
      <c r="I488" s="20">
        <f t="shared" si="52"/>
        <v>600000</v>
      </c>
      <c r="J488" s="20">
        <f t="shared" si="52"/>
        <v>0</v>
      </c>
    </row>
    <row r="489" spans="1:10" ht="31.5" x14ac:dyDescent="0.25">
      <c r="A489" s="2" t="s">
        <v>355</v>
      </c>
      <c r="B489" s="8" t="s">
        <v>15</v>
      </c>
      <c r="C489" s="3" t="s">
        <v>70</v>
      </c>
      <c r="D489" s="3" t="s">
        <v>106</v>
      </c>
      <c r="E489" s="8" t="s">
        <v>356</v>
      </c>
      <c r="G489" s="20">
        <f t="shared" si="52"/>
        <v>800000</v>
      </c>
      <c r="H489" s="22">
        <f t="shared" si="52"/>
        <v>0</v>
      </c>
      <c r="I489" s="20">
        <f t="shared" si="52"/>
        <v>600000</v>
      </c>
      <c r="J489" s="20">
        <f t="shared" si="52"/>
        <v>0</v>
      </c>
    </row>
    <row r="490" spans="1:10" x14ac:dyDescent="0.25">
      <c r="A490" s="2" t="s">
        <v>81</v>
      </c>
      <c r="B490" s="8" t="s">
        <v>15</v>
      </c>
      <c r="C490" s="3" t="s">
        <v>70</v>
      </c>
      <c r="D490" s="3" t="s">
        <v>106</v>
      </c>
      <c r="E490" s="8" t="s">
        <v>357</v>
      </c>
      <c r="G490" s="20">
        <f t="shared" si="52"/>
        <v>800000</v>
      </c>
      <c r="H490" s="22"/>
      <c r="I490" s="20">
        <f t="shared" si="52"/>
        <v>600000</v>
      </c>
      <c r="J490" s="20"/>
    </row>
    <row r="491" spans="1:10" ht="31.5" x14ac:dyDescent="0.25">
      <c r="A491" s="2" t="s">
        <v>89</v>
      </c>
      <c r="B491" s="8" t="s">
        <v>15</v>
      </c>
      <c r="C491" s="3" t="s">
        <v>70</v>
      </c>
      <c r="D491" s="3" t="s">
        <v>106</v>
      </c>
      <c r="E491" s="8" t="s">
        <v>357</v>
      </c>
      <c r="F491" s="3" t="s">
        <v>91</v>
      </c>
      <c r="G491" s="20">
        <v>800000</v>
      </c>
      <c r="H491" s="22"/>
      <c r="I491" s="20">
        <v>600000</v>
      </c>
      <c r="J491" s="20"/>
    </row>
    <row r="492" spans="1:10" ht="31.5" x14ac:dyDescent="0.25">
      <c r="A492" s="2" t="s">
        <v>358</v>
      </c>
      <c r="B492" s="8" t="s">
        <v>15</v>
      </c>
      <c r="C492" s="3" t="s">
        <v>70</v>
      </c>
      <c r="D492" s="3" t="s">
        <v>106</v>
      </c>
      <c r="E492" s="8" t="s">
        <v>359</v>
      </c>
      <c r="G492" s="20">
        <f t="shared" si="52"/>
        <v>17164659</v>
      </c>
      <c r="H492" s="22"/>
      <c r="I492" s="20">
        <f t="shared" si="52"/>
        <v>17164659</v>
      </c>
      <c r="J492" s="20"/>
    </row>
    <row r="493" spans="1:10" ht="31.5" x14ac:dyDescent="0.25">
      <c r="A493" s="2" t="s">
        <v>360</v>
      </c>
      <c r="B493" s="8" t="s">
        <v>15</v>
      </c>
      <c r="C493" s="3" t="s">
        <v>70</v>
      </c>
      <c r="D493" s="3" t="s">
        <v>106</v>
      </c>
      <c r="E493" s="8" t="s">
        <v>361</v>
      </c>
      <c r="G493" s="20">
        <f>G494+G498+G500+G502+G504+G496</f>
        <v>17164659</v>
      </c>
      <c r="H493" s="22"/>
      <c r="I493" s="20">
        <f>I494+I498+I500+I502+I504+I496</f>
        <v>17164659</v>
      </c>
      <c r="J493" s="20"/>
    </row>
    <row r="494" spans="1:10" ht="63" x14ac:dyDescent="0.25">
      <c r="A494" s="2" t="s">
        <v>88</v>
      </c>
      <c r="B494" s="8" t="s">
        <v>15</v>
      </c>
      <c r="C494" s="3" t="s">
        <v>70</v>
      </c>
      <c r="D494" s="3" t="s">
        <v>106</v>
      </c>
      <c r="E494" s="8" t="s">
        <v>362</v>
      </c>
      <c r="G494" s="20">
        <f>G495</f>
        <v>12500000</v>
      </c>
      <c r="H494" s="22"/>
      <c r="I494" s="20">
        <f>I495</f>
        <v>12500000</v>
      </c>
      <c r="J494" s="20"/>
    </row>
    <row r="495" spans="1:10" ht="31.5" x14ac:dyDescent="0.25">
      <c r="A495" s="2" t="s">
        <v>89</v>
      </c>
      <c r="B495" s="8" t="s">
        <v>15</v>
      </c>
      <c r="C495" s="3" t="s">
        <v>70</v>
      </c>
      <c r="D495" s="3" t="s">
        <v>106</v>
      </c>
      <c r="E495" s="8" t="s">
        <v>362</v>
      </c>
      <c r="F495" s="3" t="s">
        <v>91</v>
      </c>
      <c r="G495" s="20">
        <v>12500000</v>
      </c>
      <c r="H495" s="22"/>
      <c r="I495" s="20">
        <v>12500000</v>
      </c>
      <c r="J495" s="20"/>
    </row>
    <row r="496" spans="1:10" ht="31.5" hidden="1" x14ac:dyDescent="0.25">
      <c r="A496" s="2" t="s">
        <v>101</v>
      </c>
      <c r="B496" s="8" t="s">
        <v>15</v>
      </c>
      <c r="C496" s="3" t="s">
        <v>70</v>
      </c>
      <c r="D496" s="3" t="s">
        <v>106</v>
      </c>
      <c r="E496" s="8" t="s">
        <v>363</v>
      </c>
      <c r="G496" s="20">
        <f>G497</f>
        <v>0</v>
      </c>
      <c r="H496" s="22"/>
      <c r="I496" s="20">
        <f>I497</f>
        <v>0</v>
      </c>
      <c r="J496" s="20"/>
    </row>
    <row r="497" spans="1:10" ht="31.5" hidden="1" x14ac:dyDescent="0.25">
      <c r="A497" s="2" t="s">
        <v>89</v>
      </c>
      <c r="B497" s="8" t="s">
        <v>15</v>
      </c>
      <c r="C497" s="3" t="s">
        <v>70</v>
      </c>
      <c r="D497" s="3" t="s">
        <v>106</v>
      </c>
      <c r="E497" s="8" t="s">
        <v>363</v>
      </c>
      <c r="F497" s="3" t="s">
        <v>91</v>
      </c>
      <c r="G497" s="20"/>
      <c r="H497" s="22"/>
      <c r="I497" s="20"/>
      <c r="J497" s="20"/>
    </row>
    <row r="498" spans="1:10" ht="63" x14ac:dyDescent="0.25">
      <c r="A498" s="2" t="s">
        <v>26</v>
      </c>
      <c r="B498" s="8" t="s">
        <v>15</v>
      </c>
      <c r="C498" s="3" t="s">
        <v>70</v>
      </c>
      <c r="D498" s="3" t="s">
        <v>106</v>
      </c>
      <c r="E498" s="8" t="s">
        <v>364</v>
      </c>
      <c r="G498" s="20">
        <f>G499</f>
        <v>120000</v>
      </c>
      <c r="H498" s="22"/>
      <c r="I498" s="20">
        <f>I499</f>
        <v>120000</v>
      </c>
      <c r="J498" s="20"/>
    </row>
    <row r="499" spans="1:10" ht="31.5" x14ac:dyDescent="0.25">
      <c r="A499" s="2" t="s">
        <v>89</v>
      </c>
      <c r="B499" s="8" t="s">
        <v>15</v>
      </c>
      <c r="C499" s="3" t="s">
        <v>70</v>
      </c>
      <c r="D499" s="3" t="s">
        <v>106</v>
      </c>
      <c r="E499" s="8" t="s">
        <v>364</v>
      </c>
      <c r="F499" s="3" t="s">
        <v>91</v>
      </c>
      <c r="G499" s="20">
        <v>120000</v>
      </c>
      <c r="H499" s="22"/>
      <c r="I499" s="20">
        <v>120000</v>
      </c>
      <c r="J499" s="20"/>
    </row>
    <row r="500" spans="1:10" ht="63" hidden="1" x14ac:dyDescent="0.25">
      <c r="A500" s="2" t="s">
        <v>103</v>
      </c>
      <c r="B500" s="8" t="s">
        <v>15</v>
      </c>
      <c r="C500" s="3" t="s">
        <v>70</v>
      </c>
      <c r="D500" s="3" t="s">
        <v>106</v>
      </c>
      <c r="E500" s="8" t="s">
        <v>365</v>
      </c>
      <c r="G500" s="20">
        <f>G501</f>
        <v>0</v>
      </c>
      <c r="H500" s="22"/>
      <c r="I500" s="20">
        <f>I501</f>
        <v>0</v>
      </c>
      <c r="J500" s="20"/>
    </row>
    <row r="501" spans="1:10" ht="31.5" hidden="1" x14ac:dyDescent="0.25">
      <c r="A501" s="2" t="s">
        <v>89</v>
      </c>
      <c r="B501" s="8" t="s">
        <v>15</v>
      </c>
      <c r="C501" s="3" t="s">
        <v>70</v>
      </c>
      <c r="D501" s="3" t="s">
        <v>106</v>
      </c>
      <c r="E501" s="8" t="s">
        <v>365</v>
      </c>
      <c r="F501" s="3" t="s">
        <v>91</v>
      </c>
      <c r="G501" s="20"/>
      <c r="H501" s="22"/>
      <c r="I501" s="20"/>
      <c r="J501" s="20"/>
    </row>
    <row r="502" spans="1:10" ht="63" x14ac:dyDescent="0.25">
      <c r="A502" s="2" t="s">
        <v>90</v>
      </c>
      <c r="B502" s="8" t="s">
        <v>15</v>
      </c>
      <c r="C502" s="3" t="s">
        <v>70</v>
      </c>
      <c r="D502" s="3" t="s">
        <v>106</v>
      </c>
      <c r="E502" s="8">
        <v>7420271100</v>
      </c>
      <c r="G502" s="20">
        <f>G503</f>
        <v>3862960</v>
      </c>
      <c r="H502" s="22"/>
      <c r="I502" s="20">
        <f>I503</f>
        <v>3862960</v>
      </c>
      <c r="J502" s="20"/>
    </row>
    <row r="503" spans="1:10" ht="31.5" x14ac:dyDescent="0.25">
      <c r="A503" s="2" t="s">
        <v>89</v>
      </c>
      <c r="B503" s="8" t="s">
        <v>15</v>
      </c>
      <c r="C503" s="3" t="s">
        <v>70</v>
      </c>
      <c r="D503" s="3" t="s">
        <v>106</v>
      </c>
      <c r="E503" s="8">
        <v>7420271100</v>
      </c>
      <c r="F503" s="3" t="s">
        <v>91</v>
      </c>
      <c r="G503" s="20">
        <v>3862960</v>
      </c>
      <c r="H503" s="22"/>
      <c r="I503" s="20">
        <v>3862960</v>
      </c>
      <c r="J503" s="20"/>
    </row>
    <row r="504" spans="1:10" ht="47.25" x14ac:dyDescent="0.25">
      <c r="A504" s="2" t="s">
        <v>366</v>
      </c>
      <c r="B504" s="8" t="s">
        <v>15</v>
      </c>
      <c r="C504" s="3" t="s">
        <v>70</v>
      </c>
      <c r="D504" s="3" t="s">
        <v>106</v>
      </c>
      <c r="E504" s="8" t="s">
        <v>367</v>
      </c>
      <c r="G504" s="20">
        <f>G505</f>
        <v>681699</v>
      </c>
      <c r="H504" s="22"/>
      <c r="I504" s="20">
        <f>I505</f>
        <v>681699</v>
      </c>
      <c r="J504" s="20"/>
    </row>
    <row r="505" spans="1:10" ht="31.5" x14ac:dyDescent="0.25">
      <c r="A505" s="2" t="s">
        <v>89</v>
      </c>
      <c r="B505" s="8" t="s">
        <v>15</v>
      </c>
      <c r="C505" s="3" t="s">
        <v>70</v>
      </c>
      <c r="D505" s="3" t="s">
        <v>106</v>
      </c>
      <c r="E505" s="8" t="s">
        <v>367</v>
      </c>
      <c r="F505" s="3" t="s">
        <v>91</v>
      </c>
      <c r="G505" s="20">
        <v>681699</v>
      </c>
      <c r="H505" s="22"/>
      <c r="I505" s="20">
        <v>681699</v>
      </c>
      <c r="J505" s="20"/>
    </row>
    <row r="506" spans="1:10" x14ac:dyDescent="0.25">
      <c r="A506" s="2" t="s">
        <v>368</v>
      </c>
      <c r="B506" s="8" t="s">
        <v>15</v>
      </c>
      <c r="C506" s="3" t="s">
        <v>70</v>
      </c>
      <c r="D506" s="3" t="s">
        <v>70</v>
      </c>
      <c r="E506" s="8"/>
      <c r="G506" s="20">
        <f>G544+G507+G535</f>
        <v>5143188</v>
      </c>
      <c r="H506" s="22">
        <f>H544+H507+H535</f>
        <v>0</v>
      </c>
      <c r="I506" s="20">
        <f>I544+I507+I535</f>
        <v>5143188</v>
      </c>
      <c r="J506" s="20">
        <f>J544+J507+J535</f>
        <v>0</v>
      </c>
    </row>
    <row r="507" spans="1:10" x14ac:dyDescent="0.25">
      <c r="A507" s="2" t="s">
        <v>283</v>
      </c>
      <c r="B507" s="8" t="s">
        <v>15</v>
      </c>
      <c r="C507" s="3" t="s">
        <v>70</v>
      </c>
      <c r="D507" s="3" t="s">
        <v>70</v>
      </c>
      <c r="E507" s="8">
        <v>7200000000</v>
      </c>
      <c r="G507" s="20">
        <f>G521+G508</f>
        <v>2853700</v>
      </c>
      <c r="H507" s="22"/>
      <c r="I507" s="20">
        <f>I521+I508</f>
        <v>2853700</v>
      </c>
      <c r="J507" s="20"/>
    </row>
    <row r="508" spans="1:10" x14ac:dyDescent="0.25">
      <c r="A508" s="2" t="s">
        <v>284</v>
      </c>
      <c r="B508" s="8" t="s">
        <v>15</v>
      </c>
      <c r="C508" s="3" t="s">
        <v>70</v>
      </c>
      <c r="D508" s="3" t="s">
        <v>70</v>
      </c>
      <c r="E508" s="8">
        <v>7210000000</v>
      </c>
      <c r="G508" s="20">
        <f>G509</f>
        <v>300000</v>
      </c>
      <c r="H508" s="22"/>
      <c r="I508" s="20">
        <f>I509</f>
        <v>300000</v>
      </c>
      <c r="J508" s="20"/>
    </row>
    <row r="509" spans="1:10" ht="31.5" x14ac:dyDescent="0.25">
      <c r="A509" s="2" t="s">
        <v>369</v>
      </c>
      <c r="B509" s="8" t="s">
        <v>15</v>
      </c>
      <c r="C509" s="3" t="s">
        <v>70</v>
      </c>
      <c r="D509" s="3" t="s">
        <v>70</v>
      </c>
      <c r="E509" s="8">
        <v>7210700000</v>
      </c>
      <c r="G509" s="20">
        <f>G510+G513+G515+G517+G519</f>
        <v>300000</v>
      </c>
      <c r="H509" s="22"/>
      <c r="I509" s="20">
        <f>I510+I513+I515+I517+I519</f>
        <v>300000</v>
      </c>
      <c r="J509" s="20"/>
    </row>
    <row r="510" spans="1:10" x14ac:dyDescent="0.25">
      <c r="A510" s="2" t="s">
        <v>81</v>
      </c>
      <c r="B510" s="8" t="s">
        <v>15</v>
      </c>
      <c r="C510" s="3" t="s">
        <v>70</v>
      </c>
      <c r="D510" s="3" t="s">
        <v>70</v>
      </c>
      <c r="E510" s="8">
        <v>7210729990</v>
      </c>
      <c r="G510" s="20">
        <f>SUM(G511:G512)</f>
        <v>300000</v>
      </c>
      <c r="H510" s="22"/>
      <c r="I510" s="20">
        <f>SUM(I511:I512)</f>
        <v>300000</v>
      </c>
      <c r="J510" s="20"/>
    </row>
    <row r="511" spans="1:10" ht="31.5" x14ac:dyDescent="0.25">
      <c r="A511" s="2" t="s">
        <v>44</v>
      </c>
      <c r="B511" s="8" t="s">
        <v>15</v>
      </c>
      <c r="C511" s="3" t="s">
        <v>70</v>
      </c>
      <c r="D511" s="3" t="s">
        <v>70</v>
      </c>
      <c r="E511" s="8">
        <v>7210729990</v>
      </c>
      <c r="F511" s="3" t="s">
        <v>45</v>
      </c>
      <c r="G511" s="20">
        <v>300000</v>
      </c>
      <c r="H511" s="22"/>
      <c r="I511" s="20">
        <v>300000</v>
      </c>
      <c r="J511" s="20"/>
    </row>
    <row r="512" spans="1:10" ht="31.5" hidden="1" x14ac:dyDescent="0.25">
      <c r="A512" s="2" t="s">
        <v>89</v>
      </c>
      <c r="B512" s="8" t="s">
        <v>15</v>
      </c>
      <c r="C512" s="3" t="s">
        <v>70</v>
      </c>
      <c r="D512" s="3" t="s">
        <v>70</v>
      </c>
      <c r="E512" s="8">
        <v>7210729990</v>
      </c>
      <c r="F512" s="3" t="s">
        <v>91</v>
      </c>
      <c r="G512" s="20"/>
      <c r="H512" s="22"/>
      <c r="I512" s="20"/>
      <c r="J512" s="20"/>
    </row>
    <row r="513" spans="1:10" ht="63" hidden="1" x14ac:dyDescent="0.25">
      <c r="A513" s="2" t="s">
        <v>370</v>
      </c>
      <c r="B513" s="8" t="s">
        <v>15</v>
      </c>
      <c r="C513" s="3" t="s">
        <v>70</v>
      </c>
      <c r="D513" s="3" t="s">
        <v>70</v>
      </c>
      <c r="E513" s="8">
        <v>7210771330</v>
      </c>
      <c r="G513" s="20">
        <f>G514</f>
        <v>0</v>
      </c>
      <c r="H513" s="22"/>
      <c r="I513" s="20">
        <f>I514</f>
        <v>0</v>
      </c>
      <c r="J513" s="20"/>
    </row>
    <row r="514" spans="1:10" ht="31.5" hidden="1" x14ac:dyDescent="0.25">
      <c r="A514" s="2" t="s">
        <v>89</v>
      </c>
      <c r="B514" s="8" t="s">
        <v>15</v>
      </c>
      <c r="C514" s="3" t="s">
        <v>70</v>
      </c>
      <c r="D514" s="3" t="s">
        <v>70</v>
      </c>
      <c r="E514" s="8">
        <v>7210771330</v>
      </c>
      <c r="F514" s="3" t="s">
        <v>91</v>
      </c>
      <c r="G514" s="20"/>
      <c r="H514" s="22"/>
      <c r="I514" s="20"/>
      <c r="J514" s="20"/>
    </row>
    <row r="515" spans="1:10" ht="94.5" hidden="1" x14ac:dyDescent="0.25">
      <c r="A515" s="2" t="s">
        <v>371</v>
      </c>
      <c r="B515" s="8" t="s">
        <v>15</v>
      </c>
      <c r="C515" s="3" t="s">
        <v>70</v>
      </c>
      <c r="D515" s="3" t="s">
        <v>70</v>
      </c>
      <c r="E515" s="8">
        <v>7210771410</v>
      </c>
      <c r="G515" s="20">
        <f>G516</f>
        <v>0</v>
      </c>
      <c r="H515" s="22"/>
      <c r="I515" s="20">
        <f>I516</f>
        <v>0</v>
      </c>
      <c r="J515" s="20"/>
    </row>
    <row r="516" spans="1:10" ht="31.5" hidden="1" x14ac:dyDescent="0.25">
      <c r="A516" s="2" t="s">
        <v>89</v>
      </c>
      <c r="B516" s="8" t="s">
        <v>15</v>
      </c>
      <c r="C516" s="3" t="s">
        <v>70</v>
      </c>
      <c r="D516" s="3" t="s">
        <v>70</v>
      </c>
      <c r="E516" s="8">
        <v>7210771410</v>
      </c>
      <c r="F516" s="3" t="s">
        <v>91</v>
      </c>
      <c r="G516" s="20"/>
      <c r="H516" s="22"/>
      <c r="I516" s="20"/>
      <c r="J516" s="20"/>
    </row>
    <row r="517" spans="1:10" ht="63" hidden="1" x14ac:dyDescent="0.25">
      <c r="A517" s="2" t="s">
        <v>372</v>
      </c>
      <c r="B517" s="8" t="s">
        <v>15</v>
      </c>
      <c r="C517" s="3" t="s">
        <v>70</v>
      </c>
      <c r="D517" s="3" t="s">
        <v>70</v>
      </c>
      <c r="E517" s="8" t="s">
        <v>373</v>
      </c>
      <c r="G517" s="20">
        <f>G518</f>
        <v>0</v>
      </c>
      <c r="H517" s="20"/>
      <c r="I517" s="20">
        <f>I518</f>
        <v>0</v>
      </c>
      <c r="J517" s="20"/>
    </row>
    <row r="518" spans="1:10" ht="31.5" hidden="1" x14ac:dyDescent="0.25">
      <c r="A518" s="2" t="s">
        <v>89</v>
      </c>
      <c r="B518" s="8" t="s">
        <v>15</v>
      </c>
      <c r="C518" s="3" t="s">
        <v>70</v>
      </c>
      <c r="D518" s="3" t="s">
        <v>70</v>
      </c>
      <c r="E518" s="8" t="s">
        <v>373</v>
      </c>
      <c r="F518" s="3" t="s">
        <v>91</v>
      </c>
      <c r="G518" s="20"/>
      <c r="H518" s="22"/>
      <c r="I518" s="20"/>
      <c r="J518" s="20"/>
    </row>
    <row r="519" spans="1:10" ht="94.5" hidden="1" x14ac:dyDescent="0.25">
      <c r="A519" s="2" t="s">
        <v>374</v>
      </c>
      <c r="B519" s="8" t="s">
        <v>15</v>
      </c>
      <c r="C519" s="3" t="s">
        <v>70</v>
      </c>
      <c r="D519" s="3" t="s">
        <v>70</v>
      </c>
      <c r="E519" s="8" t="s">
        <v>375</v>
      </c>
      <c r="G519" s="20">
        <f>G520</f>
        <v>0</v>
      </c>
      <c r="H519" s="22"/>
      <c r="I519" s="20">
        <f>I520</f>
        <v>0</v>
      </c>
      <c r="J519" s="20"/>
    </row>
    <row r="520" spans="1:10" ht="31.5" hidden="1" x14ac:dyDescent="0.25">
      <c r="A520" s="2" t="s">
        <v>89</v>
      </c>
      <c r="B520" s="8" t="s">
        <v>15</v>
      </c>
      <c r="C520" s="3" t="s">
        <v>70</v>
      </c>
      <c r="D520" s="3" t="s">
        <v>70</v>
      </c>
      <c r="E520" s="8" t="s">
        <v>375</v>
      </c>
      <c r="F520" s="3" t="s">
        <v>91</v>
      </c>
      <c r="G520" s="20"/>
      <c r="H520" s="22"/>
      <c r="I520" s="20"/>
      <c r="J520" s="20"/>
    </row>
    <row r="521" spans="1:10" ht="31.5" x14ac:dyDescent="0.25">
      <c r="A521" s="2" t="s">
        <v>376</v>
      </c>
      <c r="B521" s="8" t="s">
        <v>15</v>
      </c>
      <c r="C521" s="3" t="s">
        <v>70</v>
      </c>
      <c r="D521" s="3" t="s">
        <v>70</v>
      </c>
      <c r="E521" s="8">
        <v>7220000000</v>
      </c>
      <c r="G521" s="20">
        <f>G522+G529</f>
        <v>2553700</v>
      </c>
      <c r="H521" s="22"/>
      <c r="I521" s="20">
        <f>I522+I529</f>
        <v>2553700</v>
      </c>
      <c r="J521" s="20"/>
    </row>
    <row r="522" spans="1:10" ht="31.5" x14ac:dyDescent="0.25">
      <c r="A522" s="2" t="s">
        <v>377</v>
      </c>
      <c r="B522" s="8" t="s">
        <v>15</v>
      </c>
      <c r="C522" s="3" t="s">
        <v>70</v>
      </c>
      <c r="D522" s="3" t="s">
        <v>70</v>
      </c>
      <c r="E522" s="8">
        <v>7220100000</v>
      </c>
      <c r="G522" s="20">
        <f>G523+G525+G527</f>
        <v>2203700</v>
      </c>
      <c r="H522" s="22"/>
      <c r="I522" s="20">
        <f>I523+I525+I527</f>
        <v>2203700</v>
      </c>
      <c r="J522" s="20"/>
    </row>
    <row r="523" spans="1:10" ht="31.5" x14ac:dyDescent="0.25">
      <c r="A523" s="2" t="s">
        <v>378</v>
      </c>
      <c r="B523" s="8" t="s">
        <v>15</v>
      </c>
      <c r="C523" s="3" t="s">
        <v>70</v>
      </c>
      <c r="D523" s="3" t="s">
        <v>70</v>
      </c>
      <c r="E523" s="8">
        <v>7220171070</v>
      </c>
      <c r="G523" s="20">
        <f>G524</f>
        <v>1531400</v>
      </c>
      <c r="H523" s="22"/>
      <c r="I523" s="20">
        <f>I524</f>
        <v>1531400</v>
      </c>
      <c r="J523" s="20"/>
    </row>
    <row r="524" spans="1:10" ht="31.5" x14ac:dyDescent="0.25">
      <c r="A524" s="2" t="s">
        <v>89</v>
      </c>
      <c r="B524" s="8" t="s">
        <v>15</v>
      </c>
      <c r="C524" s="3" t="s">
        <v>70</v>
      </c>
      <c r="D524" s="3" t="s">
        <v>70</v>
      </c>
      <c r="E524" s="8">
        <v>7220171070</v>
      </c>
      <c r="F524" s="3" t="s">
        <v>91</v>
      </c>
      <c r="G524" s="20">
        <v>1531400</v>
      </c>
      <c r="H524" s="22"/>
      <c r="I524" s="20">
        <v>1531400</v>
      </c>
      <c r="J524" s="20"/>
    </row>
    <row r="525" spans="1:10" ht="47.25" x14ac:dyDescent="0.25">
      <c r="A525" s="2" t="s">
        <v>379</v>
      </c>
      <c r="B525" s="8" t="s">
        <v>15</v>
      </c>
      <c r="C525" s="3" t="s">
        <v>70</v>
      </c>
      <c r="D525" s="3" t="s">
        <v>70</v>
      </c>
      <c r="E525" s="8" t="s">
        <v>380</v>
      </c>
      <c r="G525" s="20">
        <f>G526</f>
        <v>270300</v>
      </c>
      <c r="H525" s="22"/>
      <c r="I525" s="20">
        <f>I526</f>
        <v>270300</v>
      </c>
      <c r="J525" s="20"/>
    </row>
    <row r="526" spans="1:10" ht="31.5" x14ac:dyDescent="0.25">
      <c r="A526" s="2" t="s">
        <v>89</v>
      </c>
      <c r="B526" s="8" t="s">
        <v>15</v>
      </c>
      <c r="C526" s="3" t="s">
        <v>70</v>
      </c>
      <c r="D526" s="3" t="s">
        <v>70</v>
      </c>
      <c r="E526" s="8" t="s">
        <v>380</v>
      </c>
      <c r="F526" s="3" t="s">
        <v>91</v>
      </c>
      <c r="G526" s="20">
        <v>270300</v>
      </c>
      <c r="H526" s="22"/>
      <c r="I526" s="20">
        <v>270300</v>
      </c>
      <c r="J526" s="20"/>
    </row>
    <row r="527" spans="1:10" x14ac:dyDescent="0.25">
      <c r="A527" s="2" t="s">
        <v>81</v>
      </c>
      <c r="B527" s="8" t="s">
        <v>15</v>
      </c>
      <c r="C527" s="3" t="s">
        <v>70</v>
      </c>
      <c r="D527" s="3" t="s">
        <v>70</v>
      </c>
      <c r="E527" s="8">
        <v>7220129990</v>
      </c>
      <c r="G527" s="20">
        <f>G528</f>
        <v>402000</v>
      </c>
      <c r="H527" s="22"/>
      <c r="I527" s="20">
        <f>I528</f>
        <v>402000</v>
      </c>
      <c r="J527" s="20"/>
    </row>
    <row r="528" spans="1:10" ht="31.5" x14ac:dyDescent="0.25">
      <c r="A528" s="2" t="s">
        <v>89</v>
      </c>
      <c r="B528" s="8" t="s">
        <v>15</v>
      </c>
      <c r="C528" s="3" t="s">
        <v>70</v>
      </c>
      <c r="D528" s="3" t="s">
        <v>70</v>
      </c>
      <c r="E528" s="8">
        <v>7220129990</v>
      </c>
      <c r="F528" s="3" t="s">
        <v>91</v>
      </c>
      <c r="G528" s="20">
        <v>402000</v>
      </c>
      <c r="H528" s="22"/>
      <c r="I528" s="20">
        <v>402000</v>
      </c>
      <c r="J528" s="20"/>
    </row>
    <row r="529" spans="1:10" ht="47.25" x14ac:dyDescent="0.25">
      <c r="A529" s="2" t="s">
        <v>381</v>
      </c>
      <c r="B529" s="8" t="s">
        <v>15</v>
      </c>
      <c r="C529" s="3" t="s">
        <v>70</v>
      </c>
      <c r="D529" s="3" t="s">
        <v>70</v>
      </c>
      <c r="E529" s="8">
        <v>7220200000</v>
      </c>
      <c r="G529" s="20">
        <f>G530+G532</f>
        <v>350000</v>
      </c>
      <c r="H529" s="22"/>
      <c r="I529" s="20">
        <f>I530+I532</f>
        <v>350000</v>
      </c>
      <c r="J529" s="20"/>
    </row>
    <row r="530" spans="1:10" x14ac:dyDescent="0.25">
      <c r="A530" s="2" t="s">
        <v>81</v>
      </c>
      <c r="B530" s="8" t="s">
        <v>15</v>
      </c>
      <c r="C530" s="3" t="s">
        <v>70</v>
      </c>
      <c r="D530" s="3" t="s">
        <v>70</v>
      </c>
      <c r="E530" s="8">
        <v>7220229990</v>
      </c>
      <c r="G530" s="20">
        <f>G531</f>
        <v>350000</v>
      </c>
      <c r="H530" s="22"/>
      <c r="I530" s="20">
        <f>I531</f>
        <v>350000</v>
      </c>
      <c r="J530" s="20"/>
    </row>
    <row r="531" spans="1:10" ht="31.5" x14ac:dyDescent="0.25">
      <c r="A531" s="2" t="s">
        <v>89</v>
      </c>
      <c r="B531" s="8" t="s">
        <v>15</v>
      </c>
      <c r="C531" s="3" t="s">
        <v>70</v>
      </c>
      <c r="D531" s="3" t="s">
        <v>70</v>
      </c>
      <c r="E531" s="8">
        <v>7220229990</v>
      </c>
      <c r="F531" s="3" t="s">
        <v>91</v>
      </c>
      <c r="G531" s="20">
        <v>350000</v>
      </c>
      <c r="H531" s="22"/>
      <c r="I531" s="20">
        <v>350000</v>
      </c>
      <c r="J531" s="20"/>
    </row>
    <row r="532" spans="1:10" ht="63" hidden="1" x14ac:dyDescent="0.25">
      <c r="A532" s="2" t="s">
        <v>382</v>
      </c>
      <c r="B532" s="8" t="s">
        <v>15</v>
      </c>
      <c r="C532" s="3" t="s">
        <v>70</v>
      </c>
      <c r="D532" s="3" t="s">
        <v>70</v>
      </c>
      <c r="E532" s="8" t="s">
        <v>383</v>
      </c>
      <c r="G532" s="20">
        <f>G533+G534</f>
        <v>0</v>
      </c>
      <c r="H532" s="22"/>
      <c r="I532" s="20">
        <f>I533+I534</f>
        <v>0</v>
      </c>
      <c r="J532" s="20"/>
    </row>
    <row r="533" spans="1:10" ht="31.5" hidden="1" x14ac:dyDescent="0.25">
      <c r="A533" s="2" t="s">
        <v>89</v>
      </c>
      <c r="B533" s="8" t="s">
        <v>15</v>
      </c>
      <c r="C533" s="3" t="s">
        <v>70</v>
      </c>
      <c r="D533" s="3" t="s">
        <v>70</v>
      </c>
      <c r="E533" s="8" t="s">
        <v>383</v>
      </c>
      <c r="F533" s="3" t="s">
        <v>91</v>
      </c>
      <c r="G533" s="20"/>
      <c r="H533" s="22"/>
      <c r="I533" s="20"/>
      <c r="J533" s="20"/>
    </row>
    <row r="534" spans="1:10" hidden="1" x14ac:dyDescent="0.25">
      <c r="A534" s="2" t="s">
        <v>46</v>
      </c>
      <c r="B534" s="8" t="s">
        <v>15</v>
      </c>
      <c r="C534" s="3" t="s">
        <v>70</v>
      </c>
      <c r="D534" s="3" t="s">
        <v>70</v>
      </c>
      <c r="E534" s="8" t="s">
        <v>383</v>
      </c>
      <c r="F534" s="3" t="s">
        <v>47</v>
      </c>
      <c r="G534" s="20"/>
      <c r="H534" s="22"/>
      <c r="I534" s="20"/>
      <c r="J534" s="20"/>
    </row>
    <row r="535" spans="1:10" ht="31.5" x14ac:dyDescent="0.25">
      <c r="A535" s="2" t="s">
        <v>277</v>
      </c>
      <c r="B535" s="8" t="s">
        <v>15</v>
      </c>
      <c r="C535" s="3" t="s">
        <v>70</v>
      </c>
      <c r="D535" s="3" t="s">
        <v>70</v>
      </c>
      <c r="E535" s="8">
        <v>7300000000</v>
      </c>
      <c r="G535" s="20">
        <f>G536</f>
        <v>90000</v>
      </c>
      <c r="H535" s="22"/>
      <c r="I535" s="20">
        <f>I536</f>
        <v>90000</v>
      </c>
      <c r="J535" s="20"/>
    </row>
    <row r="536" spans="1:10" x14ac:dyDescent="0.25">
      <c r="A536" s="2" t="s">
        <v>384</v>
      </c>
      <c r="B536" s="8" t="s">
        <v>15</v>
      </c>
      <c r="C536" s="3" t="s">
        <v>70</v>
      </c>
      <c r="D536" s="3" t="s">
        <v>70</v>
      </c>
      <c r="E536" s="8">
        <v>7320000000</v>
      </c>
      <c r="G536" s="20">
        <f>G537+G540</f>
        <v>90000</v>
      </c>
      <c r="H536" s="22"/>
      <c r="I536" s="20">
        <f>I537+I540</f>
        <v>90000</v>
      </c>
      <c r="J536" s="20"/>
    </row>
    <row r="537" spans="1:10" ht="31.5" x14ac:dyDescent="0.25">
      <c r="A537" s="2" t="s">
        <v>385</v>
      </c>
      <c r="B537" s="8" t="s">
        <v>15</v>
      </c>
      <c r="C537" s="3" t="s">
        <v>70</v>
      </c>
      <c r="D537" s="3" t="s">
        <v>70</v>
      </c>
      <c r="E537" s="8">
        <v>7320100000</v>
      </c>
      <c r="G537" s="20">
        <f t="shared" ref="G537:G538" si="53">G538</f>
        <v>30000</v>
      </c>
      <c r="H537" s="22"/>
      <c r="I537" s="20">
        <f t="shared" ref="I537:I538" si="54">I538</f>
        <v>30000</v>
      </c>
      <c r="J537" s="20"/>
    </row>
    <row r="538" spans="1:10" x14ac:dyDescent="0.25">
      <c r="A538" s="2" t="s">
        <v>81</v>
      </c>
      <c r="B538" s="8" t="s">
        <v>15</v>
      </c>
      <c r="C538" s="3" t="s">
        <v>70</v>
      </c>
      <c r="D538" s="3" t="s">
        <v>70</v>
      </c>
      <c r="E538" s="8">
        <v>7320129990</v>
      </c>
      <c r="G538" s="20">
        <f t="shared" si="53"/>
        <v>30000</v>
      </c>
      <c r="H538" s="22"/>
      <c r="I538" s="20">
        <f t="shared" si="54"/>
        <v>30000</v>
      </c>
      <c r="J538" s="20"/>
    </row>
    <row r="539" spans="1:10" ht="31.5" x14ac:dyDescent="0.25">
      <c r="A539" s="2" t="s">
        <v>89</v>
      </c>
      <c r="B539" s="8" t="s">
        <v>15</v>
      </c>
      <c r="C539" s="3" t="s">
        <v>70</v>
      </c>
      <c r="D539" s="3" t="s">
        <v>70</v>
      </c>
      <c r="E539" s="8">
        <v>7320129990</v>
      </c>
      <c r="F539" s="3" t="s">
        <v>91</v>
      </c>
      <c r="G539" s="20">
        <v>30000</v>
      </c>
      <c r="H539" s="22"/>
      <c r="I539" s="20">
        <v>30000</v>
      </c>
      <c r="J539" s="20"/>
    </row>
    <row r="540" spans="1:10" x14ac:dyDescent="0.25">
      <c r="A540" s="2" t="s">
        <v>386</v>
      </c>
      <c r="B540" s="8" t="s">
        <v>15</v>
      </c>
      <c r="C540" s="3" t="s">
        <v>70</v>
      </c>
      <c r="D540" s="3" t="s">
        <v>70</v>
      </c>
      <c r="E540" s="8">
        <v>7320200000</v>
      </c>
      <c r="G540" s="20">
        <f>G541+G542</f>
        <v>60000</v>
      </c>
      <c r="H540" s="22"/>
      <c r="I540" s="20">
        <f>I541+I542</f>
        <v>60000</v>
      </c>
      <c r="J540" s="20"/>
    </row>
    <row r="541" spans="1:10" x14ac:dyDescent="0.25">
      <c r="A541" s="2" t="s">
        <v>81</v>
      </c>
      <c r="B541" s="8" t="s">
        <v>15</v>
      </c>
      <c r="C541" s="3" t="s">
        <v>70</v>
      </c>
      <c r="D541" s="3" t="s">
        <v>70</v>
      </c>
      <c r="E541" s="8">
        <v>7320229990</v>
      </c>
      <c r="G541" s="20">
        <f>G543</f>
        <v>30000</v>
      </c>
      <c r="H541" s="20"/>
      <c r="I541" s="20">
        <f>I543</f>
        <v>30000</v>
      </c>
      <c r="J541" s="20"/>
    </row>
    <row r="542" spans="1:10" ht="31.5" x14ac:dyDescent="0.25">
      <c r="A542" s="2" t="s">
        <v>44</v>
      </c>
      <c r="B542" s="8" t="s">
        <v>15</v>
      </c>
      <c r="C542" s="3" t="s">
        <v>70</v>
      </c>
      <c r="D542" s="3" t="s">
        <v>70</v>
      </c>
      <c r="E542" s="8">
        <v>7320229990</v>
      </c>
      <c r="F542" s="3" t="s">
        <v>45</v>
      </c>
      <c r="G542" s="20">
        <v>30000</v>
      </c>
      <c r="H542" s="22"/>
      <c r="I542" s="20">
        <v>30000</v>
      </c>
      <c r="J542" s="20"/>
    </row>
    <row r="543" spans="1:10" ht="31.5" x14ac:dyDescent="0.25">
      <c r="A543" s="2" t="s">
        <v>89</v>
      </c>
      <c r="B543" s="8" t="s">
        <v>15</v>
      </c>
      <c r="C543" s="3" t="s">
        <v>70</v>
      </c>
      <c r="D543" s="3" t="s">
        <v>70</v>
      </c>
      <c r="E543" s="8">
        <v>7320229990</v>
      </c>
      <c r="F543" s="3" t="s">
        <v>91</v>
      </c>
      <c r="G543" s="20">
        <v>30000</v>
      </c>
      <c r="H543" s="22"/>
      <c r="I543" s="20">
        <v>30000</v>
      </c>
      <c r="J543" s="20"/>
    </row>
    <row r="544" spans="1:10" x14ac:dyDescent="0.25">
      <c r="A544" s="2" t="s">
        <v>237</v>
      </c>
      <c r="B544" s="8" t="s">
        <v>15</v>
      </c>
      <c r="C544" s="3" t="s">
        <v>70</v>
      </c>
      <c r="D544" s="3" t="s">
        <v>70</v>
      </c>
      <c r="E544" s="8">
        <v>7400000000</v>
      </c>
      <c r="G544" s="20">
        <f>G545</f>
        <v>2199488</v>
      </c>
      <c r="H544" s="20"/>
      <c r="I544" s="20">
        <f>I545</f>
        <v>2199488</v>
      </c>
      <c r="J544" s="20"/>
    </row>
    <row r="545" spans="1:10" x14ac:dyDescent="0.25">
      <c r="A545" s="2" t="s">
        <v>387</v>
      </c>
      <c r="B545" s="8" t="s">
        <v>15</v>
      </c>
      <c r="C545" s="3" t="s">
        <v>70</v>
      </c>
      <c r="D545" s="3" t="s">
        <v>70</v>
      </c>
      <c r="E545" s="8">
        <v>7440000000</v>
      </c>
      <c r="G545" s="20">
        <f>G546+G549+G552+G555+G560+G563</f>
        <v>2199488</v>
      </c>
      <c r="H545" s="22"/>
      <c r="I545" s="20">
        <f>I546+I549+I552+I555+I560+I563</f>
        <v>2199488</v>
      </c>
      <c r="J545" s="20"/>
    </row>
    <row r="546" spans="1:10" ht="47.25" x14ac:dyDescent="0.25">
      <c r="A546" s="2" t="s">
        <v>388</v>
      </c>
      <c r="B546" s="8" t="s">
        <v>15</v>
      </c>
      <c r="C546" s="3" t="s">
        <v>70</v>
      </c>
      <c r="D546" s="3" t="s">
        <v>70</v>
      </c>
      <c r="E546" s="8">
        <v>7440100000</v>
      </c>
      <c r="G546" s="20">
        <f t="shared" ref="G546:G553" si="55">G547</f>
        <v>200000</v>
      </c>
      <c r="H546" s="22"/>
      <c r="I546" s="20">
        <f t="shared" ref="I546:I553" si="56">I547</f>
        <v>200000</v>
      </c>
      <c r="J546" s="20"/>
    </row>
    <row r="547" spans="1:10" x14ac:dyDescent="0.25">
      <c r="A547" s="2" t="s">
        <v>81</v>
      </c>
      <c r="B547" s="8" t="s">
        <v>15</v>
      </c>
      <c r="C547" s="3" t="s">
        <v>70</v>
      </c>
      <c r="D547" s="3" t="s">
        <v>70</v>
      </c>
      <c r="E547" s="8">
        <v>7440129990</v>
      </c>
      <c r="G547" s="20">
        <f t="shared" si="55"/>
        <v>200000</v>
      </c>
      <c r="H547" s="22"/>
      <c r="I547" s="20">
        <f t="shared" si="56"/>
        <v>200000</v>
      </c>
      <c r="J547" s="20"/>
    </row>
    <row r="548" spans="1:10" ht="31.5" x14ac:dyDescent="0.25">
      <c r="A548" s="2" t="s">
        <v>89</v>
      </c>
      <c r="B548" s="8" t="s">
        <v>15</v>
      </c>
      <c r="C548" s="3" t="s">
        <v>70</v>
      </c>
      <c r="D548" s="3" t="s">
        <v>70</v>
      </c>
      <c r="E548" s="8">
        <v>7440129990</v>
      </c>
      <c r="F548" s="3" t="s">
        <v>91</v>
      </c>
      <c r="G548" s="20">
        <v>200000</v>
      </c>
      <c r="H548" s="22"/>
      <c r="I548" s="20">
        <v>200000</v>
      </c>
      <c r="J548" s="20"/>
    </row>
    <row r="549" spans="1:10" ht="31.5" x14ac:dyDescent="0.25">
      <c r="A549" s="2" t="s">
        <v>389</v>
      </c>
      <c r="B549" s="8" t="s">
        <v>15</v>
      </c>
      <c r="C549" s="3" t="s">
        <v>70</v>
      </c>
      <c r="D549" s="3" t="s">
        <v>70</v>
      </c>
      <c r="E549" s="8">
        <v>7440200000</v>
      </c>
      <c r="G549" s="20">
        <f t="shared" si="55"/>
        <v>139000</v>
      </c>
      <c r="H549" s="22"/>
      <c r="I549" s="20">
        <f t="shared" si="56"/>
        <v>139000</v>
      </c>
      <c r="J549" s="20"/>
    </row>
    <row r="550" spans="1:10" x14ac:dyDescent="0.25">
      <c r="A550" s="2" t="s">
        <v>81</v>
      </c>
      <c r="B550" s="8" t="s">
        <v>15</v>
      </c>
      <c r="C550" s="3" t="s">
        <v>70</v>
      </c>
      <c r="D550" s="3" t="s">
        <v>70</v>
      </c>
      <c r="E550" s="8">
        <v>7440229990</v>
      </c>
      <c r="G550" s="20">
        <f t="shared" si="55"/>
        <v>139000</v>
      </c>
      <c r="H550" s="22"/>
      <c r="I550" s="20">
        <f t="shared" si="56"/>
        <v>139000</v>
      </c>
      <c r="J550" s="20"/>
    </row>
    <row r="551" spans="1:10" ht="31.5" x14ac:dyDescent="0.25">
      <c r="A551" s="2" t="s">
        <v>89</v>
      </c>
      <c r="B551" s="8" t="s">
        <v>15</v>
      </c>
      <c r="C551" s="3" t="s">
        <v>70</v>
      </c>
      <c r="D551" s="3" t="s">
        <v>70</v>
      </c>
      <c r="E551" s="8">
        <v>7440229990</v>
      </c>
      <c r="F551" s="3" t="s">
        <v>91</v>
      </c>
      <c r="G551" s="20">
        <v>139000</v>
      </c>
      <c r="H551" s="22"/>
      <c r="I551" s="20">
        <v>139000</v>
      </c>
      <c r="J551" s="20"/>
    </row>
    <row r="552" spans="1:10" ht="31.5" x14ac:dyDescent="0.25">
      <c r="A552" s="2" t="s">
        <v>390</v>
      </c>
      <c r="B552" s="8" t="s">
        <v>15</v>
      </c>
      <c r="C552" s="3" t="s">
        <v>70</v>
      </c>
      <c r="D552" s="3" t="s">
        <v>70</v>
      </c>
      <c r="E552" s="8">
        <v>7440300000</v>
      </c>
      <c r="G552" s="20">
        <f t="shared" si="55"/>
        <v>30000</v>
      </c>
      <c r="H552" s="22"/>
      <c r="I552" s="20">
        <f t="shared" si="56"/>
        <v>30000</v>
      </c>
      <c r="J552" s="20"/>
    </row>
    <row r="553" spans="1:10" x14ac:dyDescent="0.25">
      <c r="A553" s="2" t="s">
        <v>81</v>
      </c>
      <c r="B553" s="8" t="s">
        <v>15</v>
      </c>
      <c r="C553" s="3" t="s">
        <v>70</v>
      </c>
      <c r="D553" s="3" t="s">
        <v>70</v>
      </c>
      <c r="E553" s="8">
        <v>7440329990</v>
      </c>
      <c r="G553" s="20">
        <f t="shared" si="55"/>
        <v>30000</v>
      </c>
      <c r="H553" s="22"/>
      <c r="I553" s="20">
        <f t="shared" si="56"/>
        <v>30000</v>
      </c>
      <c r="J553" s="20"/>
    </row>
    <row r="554" spans="1:10" ht="31.5" x14ac:dyDescent="0.25">
      <c r="A554" s="2" t="s">
        <v>89</v>
      </c>
      <c r="B554" s="8" t="s">
        <v>15</v>
      </c>
      <c r="C554" s="3" t="s">
        <v>70</v>
      </c>
      <c r="D554" s="3" t="s">
        <v>70</v>
      </c>
      <c r="E554" s="8">
        <v>7440329990</v>
      </c>
      <c r="F554" s="3" t="s">
        <v>91</v>
      </c>
      <c r="G554" s="20">
        <v>30000</v>
      </c>
      <c r="H554" s="22"/>
      <c r="I554" s="20">
        <v>30000</v>
      </c>
      <c r="J554" s="20"/>
    </row>
    <row r="555" spans="1:10" ht="31.5" x14ac:dyDescent="0.25">
      <c r="A555" s="2" t="s">
        <v>391</v>
      </c>
      <c r="B555" s="8" t="s">
        <v>15</v>
      </c>
      <c r="C555" s="3" t="s">
        <v>70</v>
      </c>
      <c r="D555" s="3" t="s">
        <v>70</v>
      </c>
      <c r="E555" s="8">
        <v>7440400000</v>
      </c>
      <c r="G555" s="20">
        <f>G558+G556</f>
        <v>1637488</v>
      </c>
      <c r="H555" s="22"/>
      <c r="I555" s="20">
        <f>I558+I556</f>
        <v>1637488</v>
      </c>
      <c r="J555" s="20"/>
    </row>
    <row r="556" spans="1:10" ht="63" x14ac:dyDescent="0.25">
      <c r="A556" s="2" t="s">
        <v>88</v>
      </c>
      <c r="B556" s="8" t="s">
        <v>15</v>
      </c>
      <c r="C556" s="3" t="s">
        <v>70</v>
      </c>
      <c r="D556" s="3" t="s">
        <v>70</v>
      </c>
      <c r="E556" s="8" t="s">
        <v>392</v>
      </c>
      <c r="G556" s="20">
        <f>G557</f>
        <v>1509588</v>
      </c>
      <c r="H556" s="22"/>
      <c r="I556" s="20">
        <f>I557</f>
        <v>1509588</v>
      </c>
      <c r="J556" s="20"/>
    </row>
    <row r="557" spans="1:10" ht="31.5" x14ac:dyDescent="0.25">
      <c r="A557" s="2" t="s">
        <v>89</v>
      </c>
      <c r="B557" s="8" t="s">
        <v>15</v>
      </c>
      <c r="C557" s="3" t="s">
        <v>70</v>
      </c>
      <c r="D557" s="3" t="s">
        <v>70</v>
      </c>
      <c r="E557" s="8" t="s">
        <v>392</v>
      </c>
      <c r="F557" s="3" t="s">
        <v>91</v>
      </c>
      <c r="G557" s="20">
        <v>1509588</v>
      </c>
      <c r="H557" s="22"/>
      <c r="I557" s="20">
        <v>1509588</v>
      </c>
      <c r="J557" s="20"/>
    </row>
    <row r="558" spans="1:10" x14ac:dyDescent="0.25">
      <c r="A558" s="2" t="s">
        <v>81</v>
      </c>
      <c r="B558" s="8" t="s">
        <v>15</v>
      </c>
      <c r="C558" s="3" t="s">
        <v>70</v>
      </c>
      <c r="D558" s="3" t="s">
        <v>70</v>
      </c>
      <c r="E558" s="8">
        <v>7440429990</v>
      </c>
      <c r="G558" s="20">
        <f>G559</f>
        <v>127900</v>
      </c>
      <c r="H558" s="22"/>
      <c r="I558" s="20">
        <f>I559</f>
        <v>127900</v>
      </c>
      <c r="J558" s="20"/>
    </row>
    <row r="559" spans="1:10" ht="31.5" x14ac:dyDescent="0.25">
      <c r="A559" s="2" t="s">
        <v>89</v>
      </c>
      <c r="B559" s="8" t="s">
        <v>15</v>
      </c>
      <c r="C559" s="3" t="s">
        <v>70</v>
      </c>
      <c r="D559" s="3" t="s">
        <v>70</v>
      </c>
      <c r="E559" s="8">
        <v>7440429990</v>
      </c>
      <c r="F559" s="3" t="s">
        <v>91</v>
      </c>
      <c r="G559" s="20">
        <v>127900</v>
      </c>
      <c r="H559" s="22"/>
      <c r="I559" s="20">
        <v>127900</v>
      </c>
      <c r="J559" s="20"/>
    </row>
    <row r="560" spans="1:10" ht="31.5" x14ac:dyDescent="0.25">
      <c r="A560" s="2" t="s">
        <v>393</v>
      </c>
      <c r="B560" s="8" t="s">
        <v>15</v>
      </c>
      <c r="C560" s="3" t="s">
        <v>70</v>
      </c>
      <c r="D560" s="3" t="s">
        <v>70</v>
      </c>
      <c r="E560" s="8">
        <v>7440500000</v>
      </c>
      <c r="G560" s="20">
        <f t="shared" ref="G560:G561" si="57">G561</f>
        <v>140000</v>
      </c>
      <c r="H560" s="22"/>
      <c r="I560" s="20">
        <f t="shared" ref="I560:I561" si="58">I561</f>
        <v>140000</v>
      </c>
      <c r="J560" s="20"/>
    </row>
    <row r="561" spans="1:10" x14ac:dyDescent="0.25">
      <c r="A561" s="2" t="s">
        <v>81</v>
      </c>
      <c r="B561" s="8" t="s">
        <v>15</v>
      </c>
      <c r="C561" s="3" t="s">
        <v>70</v>
      </c>
      <c r="D561" s="3" t="s">
        <v>70</v>
      </c>
      <c r="E561" s="8">
        <v>7440529990</v>
      </c>
      <c r="G561" s="20">
        <f t="shared" si="57"/>
        <v>140000</v>
      </c>
      <c r="H561" s="22"/>
      <c r="I561" s="20">
        <f t="shared" si="58"/>
        <v>140000</v>
      </c>
      <c r="J561" s="20"/>
    </row>
    <row r="562" spans="1:10" ht="31.5" x14ac:dyDescent="0.25">
      <c r="A562" s="2" t="s">
        <v>89</v>
      </c>
      <c r="B562" s="8" t="s">
        <v>15</v>
      </c>
      <c r="C562" s="3" t="s">
        <v>70</v>
      </c>
      <c r="D562" s="3" t="s">
        <v>70</v>
      </c>
      <c r="E562" s="8">
        <v>7440529990</v>
      </c>
      <c r="F562" s="3" t="s">
        <v>91</v>
      </c>
      <c r="G562" s="20">
        <v>140000</v>
      </c>
      <c r="H562" s="22"/>
      <c r="I562" s="20">
        <v>140000</v>
      </c>
      <c r="J562" s="20"/>
    </row>
    <row r="563" spans="1:10" ht="63" x14ac:dyDescent="0.25">
      <c r="A563" s="2" t="s">
        <v>394</v>
      </c>
      <c r="B563" s="8" t="s">
        <v>15</v>
      </c>
      <c r="C563" s="3" t="s">
        <v>70</v>
      </c>
      <c r="D563" s="3" t="s">
        <v>70</v>
      </c>
      <c r="E563" s="8">
        <v>7440600000</v>
      </c>
      <c r="G563" s="20">
        <f>G564+G566</f>
        <v>53000</v>
      </c>
      <c r="H563" s="22"/>
      <c r="I563" s="20">
        <f>I564+I566</f>
        <v>53000</v>
      </c>
      <c r="J563" s="20"/>
    </row>
    <row r="564" spans="1:10" ht="63" hidden="1" x14ac:dyDescent="0.25">
      <c r="A564" s="2" t="s">
        <v>395</v>
      </c>
      <c r="B564" s="8" t="s">
        <v>15</v>
      </c>
      <c r="C564" s="3" t="s">
        <v>70</v>
      </c>
      <c r="D564" s="3" t="s">
        <v>70</v>
      </c>
      <c r="E564" s="8">
        <v>7440673140</v>
      </c>
      <c r="G564" s="20">
        <f>G565</f>
        <v>0</v>
      </c>
      <c r="H564" s="22"/>
      <c r="I564" s="20">
        <f>I565</f>
        <v>0</v>
      </c>
      <c r="J564" s="20"/>
    </row>
    <row r="565" spans="1:10" ht="31.5" hidden="1" x14ac:dyDescent="0.25">
      <c r="A565" s="2" t="s">
        <v>89</v>
      </c>
      <c r="B565" s="8" t="s">
        <v>15</v>
      </c>
      <c r="C565" s="3" t="s">
        <v>70</v>
      </c>
      <c r="D565" s="3" t="s">
        <v>70</v>
      </c>
      <c r="E565" s="8">
        <v>7440673140</v>
      </c>
      <c r="F565" s="3" t="s">
        <v>91</v>
      </c>
      <c r="G565" s="20"/>
      <c r="H565" s="20"/>
      <c r="I565" s="20"/>
      <c r="J565" s="20"/>
    </row>
    <row r="566" spans="1:10" ht="78.75" x14ac:dyDescent="0.25">
      <c r="A566" s="2" t="s">
        <v>396</v>
      </c>
      <c r="B566" s="8" t="s">
        <v>15</v>
      </c>
      <c r="C566" s="3" t="s">
        <v>70</v>
      </c>
      <c r="D566" s="3" t="s">
        <v>70</v>
      </c>
      <c r="E566" s="8" t="s">
        <v>397</v>
      </c>
      <c r="G566" s="20">
        <f>G567</f>
        <v>53000</v>
      </c>
      <c r="H566" s="22"/>
      <c r="I566" s="20">
        <f>I567</f>
        <v>53000</v>
      </c>
      <c r="J566" s="20"/>
    </row>
    <row r="567" spans="1:10" ht="31.5" x14ac:dyDescent="0.25">
      <c r="A567" s="2" t="s">
        <v>89</v>
      </c>
      <c r="B567" s="8" t="s">
        <v>15</v>
      </c>
      <c r="C567" s="3" t="s">
        <v>70</v>
      </c>
      <c r="D567" s="3" t="s">
        <v>70</v>
      </c>
      <c r="E567" s="8" t="s">
        <v>397</v>
      </c>
      <c r="F567" s="3" t="s">
        <v>91</v>
      </c>
      <c r="G567" s="20">
        <v>53000</v>
      </c>
      <c r="H567" s="22"/>
      <c r="I567" s="20">
        <v>53000</v>
      </c>
      <c r="J567" s="20"/>
    </row>
    <row r="568" spans="1:10" x14ac:dyDescent="0.25">
      <c r="A568" s="2" t="s">
        <v>398</v>
      </c>
      <c r="B568" s="8" t="s">
        <v>15</v>
      </c>
      <c r="C568" s="3" t="s">
        <v>166</v>
      </c>
      <c r="E568" s="8"/>
      <c r="G568" s="20">
        <f t="shared" ref="G568:J569" si="59">G569</f>
        <v>39352327</v>
      </c>
      <c r="H568" s="22">
        <f t="shared" si="59"/>
        <v>0</v>
      </c>
      <c r="I568" s="20">
        <f t="shared" si="59"/>
        <v>36987474</v>
      </c>
      <c r="J568" s="20">
        <f t="shared" si="59"/>
        <v>0</v>
      </c>
    </row>
    <row r="569" spans="1:10" x14ac:dyDescent="0.25">
      <c r="A569" s="2" t="s">
        <v>399</v>
      </c>
      <c r="B569" s="8" t="s">
        <v>15</v>
      </c>
      <c r="C569" s="3" t="s">
        <v>166</v>
      </c>
      <c r="D569" s="3" t="s">
        <v>17</v>
      </c>
      <c r="E569" s="8"/>
      <c r="G569" s="20">
        <f t="shared" si="59"/>
        <v>39352327</v>
      </c>
      <c r="H569" s="22">
        <f t="shared" si="59"/>
        <v>0</v>
      </c>
      <c r="I569" s="20">
        <f t="shared" si="59"/>
        <v>36987474</v>
      </c>
      <c r="J569" s="20">
        <f t="shared" si="59"/>
        <v>0</v>
      </c>
    </row>
    <row r="570" spans="1:10" x14ac:dyDescent="0.25">
      <c r="A570" s="2" t="s">
        <v>237</v>
      </c>
      <c r="B570" s="8" t="s">
        <v>15</v>
      </c>
      <c r="C570" s="3" t="s">
        <v>166</v>
      </c>
      <c r="D570" s="3" t="s">
        <v>17</v>
      </c>
      <c r="E570" s="8" t="s">
        <v>352</v>
      </c>
      <c r="G570" s="20">
        <f>G591+G571+G618</f>
        <v>39352327</v>
      </c>
      <c r="H570" s="22">
        <f>H591+H571+H618</f>
        <v>0</v>
      </c>
      <c r="I570" s="20">
        <f>I591+I571+I618</f>
        <v>36987474</v>
      </c>
      <c r="J570" s="20">
        <f>J591+J571+J618</f>
        <v>0</v>
      </c>
    </row>
    <row r="571" spans="1:10" ht="51.75" customHeight="1" x14ac:dyDescent="0.25">
      <c r="A571" s="2" t="s">
        <v>353</v>
      </c>
      <c r="B571" s="8" t="s">
        <v>15</v>
      </c>
      <c r="C571" s="3" t="s">
        <v>166</v>
      </c>
      <c r="D571" s="3" t="s">
        <v>17</v>
      </c>
      <c r="E571" s="8" t="s">
        <v>354</v>
      </c>
      <c r="G571" s="20">
        <f>G572+G581+G586</f>
        <v>500000</v>
      </c>
      <c r="H571" s="22">
        <f>H572+H581+H586</f>
        <v>0</v>
      </c>
      <c r="I571" s="20">
        <f>I572+I581+I586</f>
        <v>150000</v>
      </c>
      <c r="J571" s="20">
        <f>J572+J581+J586</f>
        <v>0</v>
      </c>
    </row>
    <row r="572" spans="1:10" ht="31.5" x14ac:dyDescent="0.25">
      <c r="A572" s="2" t="s">
        <v>400</v>
      </c>
      <c r="B572" s="8" t="s">
        <v>15</v>
      </c>
      <c r="C572" s="3" t="s">
        <v>166</v>
      </c>
      <c r="D572" s="3" t="s">
        <v>17</v>
      </c>
      <c r="E572" s="8" t="s">
        <v>401</v>
      </c>
      <c r="G572" s="20">
        <f>G573+G577+G579+G575</f>
        <v>500000</v>
      </c>
      <c r="H572" s="22">
        <f>H573+H577+H579+H575</f>
        <v>0</v>
      </c>
      <c r="I572" s="20">
        <f>I573+I577+I579+I575</f>
        <v>150000</v>
      </c>
      <c r="J572" s="20">
        <f>J573+J577+J579+J575</f>
        <v>0</v>
      </c>
    </row>
    <row r="573" spans="1:10" x14ac:dyDescent="0.25">
      <c r="A573" s="2" t="s">
        <v>81</v>
      </c>
      <c r="B573" s="8" t="s">
        <v>15</v>
      </c>
      <c r="C573" s="3" t="s">
        <v>166</v>
      </c>
      <c r="D573" s="3" t="s">
        <v>17</v>
      </c>
      <c r="E573" s="8" t="s">
        <v>402</v>
      </c>
      <c r="G573" s="20">
        <f>G574</f>
        <v>500000</v>
      </c>
      <c r="H573" s="22"/>
      <c r="I573" s="20">
        <f>I574</f>
        <v>150000</v>
      </c>
      <c r="J573" s="20"/>
    </row>
    <row r="574" spans="1:10" ht="31.5" x14ac:dyDescent="0.25">
      <c r="A574" s="2" t="s">
        <v>89</v>
      </c>
      <c r="B574" s="8" t="s">
        <v>15</v>
      </c>
      <c r="C574" s="3" t="s">
        <v>166</v>
      </c>
      <c r="D574" s="3" t="s">
        <v>17</v>
      </c>
      <c r="E574" s="8" t="s">
        <v>402</v>
      </c>
      <c r="F574" s="3" t="s">
        <v>91</v>
      </c>
      <c r="G574" s="20">
        <v>500000</v>
      </c>
      <c r="H574" s="22"/>
      <c r="I574" s="20">
        <v>150000</v>
      </c>
      <c r="J574" s="20"/>
    </row>
    <row r="575" spans="1:10" hidden="1" x14ac:dyDescent="0.25">
      <c r="A575" s="2" t="s">
        <v>403</v>
      </c>
      <c r="B575" s="8" t="s">
        <v>15</v>
      </c>
      <c r="C575" s="3" t="s">
        <v>166</v>
      </c>
      <c r="D575" s="3" t="s">
        <v>17</v>
      </c>
      <c r="E575" s="8" t="s">
        <v>404</v>
      </c>
      <c r="G575" s="20">
        <f>G576</f>
        <v>0</v>
      </c>
      <c r="H575" s="22">
        <f>H576</f>
        <v>0</v>
      </c>
      <c r="I575" s="20">
        <f>I576</f>
        <v>0</v>
      </c>
      <c r="J575" s="20">
        <f>J576</f>
        <v>0</v>
      </c>
    </row>
    <row r="576" spans="1:10" ht="31.5" hidden="1" x14ac:dyDescent="0.25">
      <c r="A576" s="2" t="s">
        <v>89</v>
      </c>
      <c r="B576" s="8" t="s">
        <v>15</v>
      </c>
      <c r="C576" s="3" t="s">
        <v>166</v>
      </c>
      <c r="D576" s="3" t="s">
        <v>17</v>
      </c>
      <c r="E576" s="8" t="s">
        <v>404</v>
      </c>
      <c r="F576" s="3" t="s">
        <v>91</v>
      </c>
      <c r="G576" s="20"/>
      <c r="H576" s="22"/>
      <c r="I576" s="20"/>
      <c r="J576" s="20"/>
    </row>
    <row r="577" spans="1:10" ht="78.75" hidden="1" x14ac:dyDescent="0.25">
      <c r="A577" s="2" t="s">
        <v>405</v>
      </c>
      <c r="B577" s="8" t="s">
        <v>15</v>
      </c>
      <c r="C577" s="3" t="s">
        <v>166</v>
      </c>
      <c r="D577" s="3" t="s">
        <v>17</v>
      </c>
      <c r="E577" s="8" t="s">
        <v>406</v>
      </c>
      <c r="G577" s="20">
        <f>G578</f>
        <v>0</v>
      </c>
      <c r="H577" s="22"/>
      <c r="I577" s="20">
        <f>I578</f>
        <v>0</v>
      </c>
      <c r="J577" s="20"/>
    </row>
    <row r="578" spans="1:10" ht="31.5" hidden="1" x14ac:dyDescent="0.25">
      <c r="A578" s="2" t="s">
        <v>89</v>
      </c>
      <c r="B578" s="8" t="s">
        <v>15</v>
      </c>
      <c r="C578" s="3" t="s">
        <v>166</v>
      </c>
      <c r="D578" s="3" t="s">
        <v>17</v>
      </c>
      <c r="E578" s="8" t="s">
        <v>406</v>
      </c>
      <c r="F578" s="3" t="s">
        <v>91</v>
      </c>
      <c r="G578" s="20"/>
      <c r="H578" s="22"/>
      <c r="I578" s="20"/>
      <c r="J578" s="20"/>
    </row>
    <row r="579" spans="1:10" ht="63" hidden="1" x14ac:dyDescent="0.25">
      <c r="A579" s="2" t="s">
        <v>407</v>
      </c>
      <c r="B579" s="8" t="s">
        <v>15</v>
      </c>
      <c r="C579" s="3" t="s">
        <v>166</v>
      </c>
      <c r="D579" s="3" t="s">
        <v>17</v>
      </c>
      <c r="E579" s="8" t="s">
        <v>408</v>
      </c>
      <c r="G579" s="20">
        <f>G580</f>
        <v>0</v>
      </c>
      <c r="H579" s="22"/>
      <c r="I579" s="20">
        <f>I580</f>
        <v>0</v>
      </c>
      <c r="J579" s="20"/>
    </row>
    <row r="580" spans="1:10" ht="31.5" hidden="1" x14ac:dyDescent="0.25">
      <c r="A580" s="2" t="s">
        <v>89</v>
      </c>
      <c r="B580" s="8" t="s">
        <v>15</v>
      </c>
      <c r="C580" s="3" t="s">
        <v>166</v>
      </c>
      <c r="D580" s="3" t="s">
        <v>17</v>
      </c>
      <c r="E580" s="8" t="s">
        <v>408</v>
      </c>
      <c r="F580" s="3" t="s">
        <v>91</v>
      </c>
      <c r="G580" s="20"/>
      <c r="H580" s="22"/>
      <c r="I580" s="20"/>
      <c r="J580" s="20"/>
    </row>
    <row r="581" spans="1:10" ht="31.5" hidden="1" x14ac:dyDescent="0.25">
      <c r="A581" s="2" t="s">
        <v>409</v>
      </c>
      <c r="B581" s="8" t="s">
        <v>15</v>
      </c>
      <c r="C581" s="3" t="s">
        <v>166</v>
      </c>
      <c r="D581" s="3" t="s">
        <v>17</v>
      </c>
      <c r="E581" s="8" t="s">
        <v>410</v>
      </c>
      <c r="G581" s="20">
        <f>G582+G584</f>
        <v>0</v>
      </c>
      <c r="H581" s="22"/>
      <c r="I581" s="20">
        <f>I582+I584</f>
        <v>0</v>
      </c>
      <c r="J581" s="20"/>
    </row>
    <row r="582" spans="1:10" ht="78.75" hidden="1" x14ac:dyDescent="0.25">
      <c r="A582" s="2" t="s">
        <v>411</v>
      </c>
      <c r="B582" s="8" t="s">
        <v>15</v>
      </c>
      <c r="C582" s="3" t="s">
        <v>166</v>
      </c>
      <c r="D582" s="3" t="s">
        <v>17</v>
      </c>
      <c r="E582" s="8" t="s">
        <v>412</v>
      </c>
      <c r="G582" s="20">
        <f>G583</f>
        <v>0</v>
      </c>
      <c r="H582" s="22"/>
      <c r="I582" s="20">
        <f>I583</f>
        <v>0</v>
      </c>
      <c r="J582" s="20"/>
    </row>
    <row r="583" spans="1:10" ht="31.5" hidden="1" x14ac:dyDescent="0.25">
      <c r="A583" s="2" t="s">
        <v>89</v>
      </c>
      <c r="B583" s="8" t="s">
        <v>15</v>
      </c>
      <c r="C583" s="3" t="s">
        <v>166</v>
      </c>
      <c r="D583" s="3" t="s">
        <v>17</v>
      </c>
      <c r="E583" s="8" t="s">
        <v>412</v>
      </c>
      <c r="F583" s="3" t="s">
        <v>91</v>
      </c>
      <c r="G583" s="20"/>
      <c r="H583" s="22"/>
      <c r="I583" s="20"/>
      <c r="J583" s="20"/>
    </row>
    <row r="584" spans="1:10" ht="63" hidden="1" x14ac:dyDescent="0.25">
      <c r="A584" s="2" t="s">
        <v>407</v>
      </c>
      <c r="B584" s="8" t="s">
        <v>15</v>
      </c>
      <c r="C584" s="3" t="s">
        <v>166</v>
      </c>
      <c r="D584" s="3" t="s">
        <v>17</v>
      </c>
      <c r="E584" s="8" t="s">
        <v>413</v>
      </c>
      <c r="G584" s="20">
        <f>G585</f>
        <v>0</v>
      </c>
      <c r="H584" s="22"/>
      <c r="I584" s="20">
        <f>I585</f>
        <v>0</v>
      </c>
      <c r="J584" s="20"/>
    </row>
    <row r="585" spans="1:10" ht="31.5" hidden="1" x14ac:dyDescent="0.25">
      <c r="A585" s="2" t="s">
        <v>89</v>
      </c>
      <c r="B585" s="8" t="s">
        <v>15</v>
      </c>
      <c r="C585" s="3" t="s">
        <v>166</v>
      </c>
      <c r="D585" s="3" t="s">
        <v>17</v>
      </c>
      <c r="E585" s="8" t="s">
        <v>413</v>
      </c>
      <c r="F585" s="3" t="s">
        <v>91</v>
      </c>
      <c r="G585" s="20"/>
      <c r="H585" s="22"/>
      <c r="I585" s="20"/>
      <c r="J585" s="20"/>
    </row>
    <row r="586" spans="1:10" ht="31.5" hidden="1" x14ac:dyDescent="0.25">
      <c r="A586" s="2" t="s">
        <v>414</v>
      </c>
      <c r="B586" s="8" t="s">
        <v>15</v>
      </c>
      <c r="C586" s="3" t="s">
        <v>166</v>
      </c>
      <c r="D586" s="3" t="s">
        <v>17</v>
      </c>
      <c r="E586" s="8" t="s">
        <v>415</v>
      </c>
      <c r="G586" s="20">
        <f>G589+G587</f>
        <v>0</v>
      </c>
      <c r="H586" s="22"/>
      <c r="I586" s="20">
        <f>I589+I587</f>
        <v>0</v>
      </c>
      <c r="J586" s="20"/>
    </row>
    <row r="587" spans="1:10" ht="31.5" hidden="1" x14ac:dyDescent="0.25">
      <c r="A587" s="2" t="s">
        <v>416</v>
      </c>
      <c r="B587" s="8" t="s">
        <v>15</v>
      </c>
      <c r="C587" s="3" t="s">
        <v>166</v>
      </c>
      <c r="D587" s="3" t="s">
        <v>17</v>
      </c>
      <c r="E587" s="8" t="s">
        <v>417</v>
      </c>
      <c r="G587" s="20">
        <f>G588</f>
        <v>0</v>
      </c>
      <c r="H587" s="22"/>
      <c r="I587" s="20">
        <f>I588</f>
        <v>0</v>
      </c>
      <c r="J587" s="20"/>
    </row>
    <row r="588" spans="1:10" ht="31.5" hidden="1" x14ac:dyDescent="0.25">
      <c r="A588" s="2" t="s">
        <v>44</v>
      </c>
      <c r="B588" s="8" t="s">
        <v>15</v>
      </c>
      <c r="C588" s="3" t="s">
        <v>166</v>
      </c>
      <c r="D588" s="3" t="s">
        <v>17</v>
      </c>
      <c r="E588" s="8" t="s">
        <v>417</v>
      </c>
      <c r="F588" s="3" t="s">
        <v>45</v>
      </c>
      <c r="G588" s="20"/>
      <c r="H588" s="22"/>
      <c r="I588" s="20"/>
      <c r="J588" s="20"/>
    </row>
    <row r="589" spans="1:10" ht="31.5" hidden="1" x14ac:dyDescent="0.25">
      <c r="A589" s="2" t="s">
        <v>418</v>
      </c>
      <c r="B589" s="8" t="s">
        <v>15</v>
      </c>
      <c r="C589" s="3" t="s">
        <v>166</v>
      </c>
      <c r="D589" s="3" t="s">
        <v>17</v>
      </c>
      <c r="E589" s="8" t="s">
        <v>419</v>
      </c>
      <c r="G589" s="20">
        <f>G590</f>
        <v>0</v>
      </c>
      <c r="H589" s="22"/>
      <c r="I589" s="20">
        <f>I590</f>
        <v>0</v>
      </c>
      <c r="J589" s="20"/>
    </row>
    <row r="590" spans="1:10" ht="31.5" hidden="1" x14ac:dyDescent="0.25">
      <c r="A590" s="2" t="s">
        <v>44</v>
      </c>
      <c r="B590" s="8" t="s">
        <v>15</v>
      </c>
      <c r="C590" s="3" t="s">
        <v>166</v>
      </c>
      <c r="D590" s="3" t="s">
        <v>17</v>
      </c>
      <c r="E590" s="8" t="s">
        <v>419</v>
      </c>
      <c r="F590" s="3" t="s">
        <v>45</v>
      </c>
      <c r="G590" s="20">
        <v>0</v>
      </c>
      <c r="H590" s="22"/>
      <c r="I590" s="20">
        <v>0</v>
      </c>
      <c r="J590" s="20"/>
    </row>
    <row r="591" spans="1:10" ht="31.5" x14ac:dyDescent="0.25">
      <c r="A591" s="2" t="s">
        <v>358</v>
      </c>
      <c r="B591" s="8" t="s">
        <v>15</v>
      </c>
      <c r="C591" s="3" t="s">
        <v>166</v>
      </c>
      <c r="D591" s="3" t="s">
        <v>17</v>
      </c>
      <c r="E591" s="8" t="s">
        <v>359</v>
      </c>
      <c r="G591" s="20">
        <f>G592+G601+G612+G615</f>
        <v>38512327</v>
      </c>
      <c r="H591" s="22">
        <f>H592+H601</f>
        <v>0</v>
      </c>
      <c r="I591" s="20">
        <f>I592+I601+I612+I615</f>
        <v>36497474</v>
      </c>
      <c r="J591" s="20">
        <f>J592+J601</f>
        <v>0</v>
      </c>
    </row>
    <row r="592" spans="1:10" ht="47.25" x14ac:dyDescent="0.25">
      <c r="A592" s="2" t="s">
        <v>420</v>
      </c>
      <c r="B592" s="8" t="s">
        <v>15</v>
      </c>
      <c r="C592" s="3" t="s">
        <v>166</v>
      </c>
      <c r="D592" s="3" t="s">
        <v>17</v>
      </c>
      <c r="E592" s="8" t="s">
        <v>421</v>
      </c>
      <c r="G592" s="20">
        <f>G593+G597+G599+G595</f>
        <v>25328900</v>
      </c>
      <c r="H592" s="22">
        <f>H593+H597+H599+H595</f>
        <v>0</v>
      </c>
      <c r="I592" s="20">
        <f>I593+I597+I599+I595</f>
        <v>24328900</v>
      </c>
      <c r="J592" s="20">
        <f>J593+J597+J599+J595</f>
        <v>0</v>
      </c>
    </row>
    <row r="593" spans="1:10" ht="63" x14ac:dyDescent="0.25">
      <c r="A593" s="2" t="s">
        <v>88</v>
      </c>
      <c r="B593" s="8" t="s">
        <v>15</v>
      </c>
      <c r="C593" s="3" t="s">
        <v>166</v>
      </c>
      <c r="D593" s="3" t="s">
        <v>17</v>
      </c>
      <c r="E593" s="8" t="s">
        <v>422</v>
      </c>
      <c r="G593" s="20">
        <f>G594</f>
        <v>13461464</v>
      </c>
      <c r="H593" s="22"/>
      <c r="I593" s="20">
        <f>I594</f>
        <v>12461464</v>
      </c>
      <c r="J593" s="20"/>
    </row>
    <row r="594" spans="1:10" ht="31.5" x14ac:dyDescent="0.25">
      <c r="A594" s="2" t="s">
        <v>89</v>
      </c>
      <c r="B594" s="8" t="s">
        <v>15</v>
      </c>
      <c r="C594" s="3" t="s">
        <v>166</v>
      </c>
      <c r="D594" s="3" t="s">
        <v>17</v>
      </c>
      <c r="E594" s="8" t="s">
        <v>422</v>
      </c>
      <c r="F594" s="3" t="s">
        <v>91</v>
      </c>
      <c r="G594" s="20">
        <v>13461464</v>
      </c>
      <c r="H594" s="22"/>
      <c r="I594" s="20">
        <v>12461464</v>
      </c>
      <c r="J594" s="20"/>
    </row>
    <row r="595" spans="1:10" ht="63" x14ac:dyDescent="0.25">
      <c r="A595" s="2" t="s">
        <v>26</v>
      </c>
      <c r="B595" s="8" t="s">
        <v>15</v>
      </c>
      <c r="C595" s="3" t="s">
        <v>166</v>
      </c>
      <c r="D595" s="3" t="s">
        <v>17</v>
      </c>
      <c r="E595" s="8" t="s">
        <v>423</v>
      </c>
      <c r="G595" s="20">
        <f>G596</f>
        <v>250000</v>
      </c>
      <c r="H595" s="22"/>
      <c r="I595" s="20">
        <f>I596</f>
        <v>250000</v>
      </c>
      <c r="J595" s="20"/>
    </row>
    <row r="596" spans="1:10" ht="31.5" x14ac:dyDescent="0.25">
      <c r="A596" s="2" t="s">
        <v>89</v>
      </c>
      <c r="B596" s="8" t="s">
        <v>15</v>
      </c>
      <c r="C596" s="3" t="s">
        <v>166</v>
      </c>
      <c r="D596" s="3" t="s">
        <v>17</v>
      </c>
      <c r="E596" s="8" t="s">
        <v>423</v>
      </c>
      <c r="F596" s="3" t="s">
        <v>91</v>
      </c>
      <c r="G596" s="20">
        <v>250000</v>
      </c>
      <c r="H596" s="22"/>
      <c r="I596" s="20">
        <v>250000</v>
      </c>
      <c r="J596" s="20"/>
    </row>
    <row r="597" spans="1:10" ht="63" x14ac:dyDescent="0.25">
      <c r="A597" s="2" t="s">
        <v>90</v>
      </c>
      <c r="B597" s="8" t="s">
        <v>15</v>
      </c>
      <c r="C597" s="3" t="s">
        <v>166</v>
      </c>
      <c r="D597" s="3" t="s">
        <v>17</v>
      </c>
      <c r="E597" s="8">
        <v>7420171100</v>
      </c>
      <c r="G597" s="20">
        <f>G598</f>
        <v>9874820</v>
      </c>
      <c r="H597" s="22"/>
      <c r="I597" s="20">
        <f>I598</f>
        <v>9874820</v>
      </c>
      <c r="J597" s="20"/>
    </row>
    <row r="598" spans="1:10" ht="31.5" x14ac:dyDescent="0.25">
      <c r="A598" s="2" t="s">
        <v>89</v>
      </c>
      <c r="B598" s="8" t="s">
        <v>15</v>
      </c>
      <c r="C598" s="3" t="s">
        <v>166</v>
      </c>
      <c r="D598" s="3" t="s">
        <v>17</v>
      </c>
      <c r="E598" s="8">
        <v>7420171100</v>
      </c>
      <c r="F598" s="3" t="s">
        <v>91</v>
      </c>
      <c r="G598" s="20">
        <v>9874820</v>
      </c>
      <c r="H598" s="22"/>
      <c r="I598" s="20">
        <v>9874820</v>
      </c>
      <c r="J598" s="20"/>
    </row>
    <row r="599" spans="1:10" ht="47.25" x14ac:dyDescent="0.25">
      <c r="A599" s="2" t="s">
        <v>424</v>
      </c>
      <c r="B599" s="8" t="s">
        <v>15</v>
      </c>
      <c r="C599" s="3" t="s">
        <v>166</v>
      </c>
      <c r="D599" s="3" t="s">
        <v>17</v>
      </c>
      <c r="E599" s="8" t="s">
        <v>425</v>
      </c>
      <c r="G599" s="20">
        <f>G600</f>
        <v>1742616</v>
      </c>
      <c r="H599" s="22"/>
      <c r="I599" s="20">
        <f>I600</f>
        <v>1742616</v>
      </c>
      <c r="J599" s="20"/>
    </row>
    <row r="600" spans="1:10" ht="31.5" x14ac:dyDescent="0.25">
      <c r="A600" s="2" t="s">
        <v>89</v>
      </c>
      <c r="B600" s="8" t="s">
        <v>15</v>
      </c>
      <c r="C600" s="3" t="s">
        <v>166</v>
      </c>
      <c r="D600" s="3" t="s">
        <v>17</v>
      </c>
      <c r="E600" s="8" t="s">
        <v>425</v>
      </c>
      <c r="F600" s="3" t="s">
        <v>91</v>
      </c>
      <c r="G600" s="20">
        <v>1742616</v>
      </c>
      <c r="H600" s="22"/>
      <c r="I600" s="20">
        <v>1742616</v>
      </c>
      <c r="J600" s="20"/>
    </row>
    <row r="601" spans="1:10" ht="31.5" x14ac:dyDescent="0.25">
      <c r="A601" s="2" t="s">
        <v>426</v>
      </c>
      <c r="B601" s="8" t="s">
        <v>15</v>
      </c>
      <c r="C601" s="3" t="s">
        <v>166</v>
      </c>
      <c r="D601" s="3" t="s">
        <v>17</v>
      </c>
      <c r="E601" s="8" t="s">
        <v>427</v>
      </c>
      <c r="G601" s="20">
        <f>G602+G608+G610+G604+G606</f>
        <v>13083427</v>
      </c>
      <c r="H601" s="22"/>
      <c r="I601" s="20">
        <f>I602+I608+I610+I604+I606</f>
        <v>12068574</v>
      </c>
      <c r="J601" s="20"/>
    </row>
    <row r="602" spans="1:10" ht="63" x14ac:dyDescent="0.25">
      <c r="A602" s="2" t="s">
        <v>88</v>
      </c>
      <c r="B602" s="8" t="s">
        <v>15</v>
      </c>
      <c r="C602" s="3" t="s">
        <v>166</v>
      </c>
      <c r="D602" s="3" t="s">
        <v>17</v>
      </c>
      <c r="E602" s="8" t="s">
        <v>428</v>
      </c>
      <c r="G602" s="20">
        <f>G603</f>
        <v>6414853</v>
      </c>
      <c r="H602" s="22"/>
      <c r="I602" s="20">
        <f>I603</f>
        <v>5400000</v>
      </c>
      <c r="J602" s="20"/>
    </row>
    <row r="603" spans="1:10" ht="31.5" x14ac:dyDescent="0.25">
      <c r="A603" s="2" t="s">
        <v>89</v>
      </c>
      <c r="B603" s="8" t="s">
        <v>15</v>
      </c>
      <c r="C603" s="3" t="s">
        <v>166</v>
      </c>
      <c r="D603" s="3" t="s">
        <v>17</v>
      </c>
      <c r="E603" s="8" t="s">
        <v>428</v>
      </c>
      <c r="F603" s="3" t="s">
        <v>91</v>
      </c>
      <c r="G603" s="20">
        <v>6414853</v>
      </c>
      <c r="H603" s="22"/>
      <c r="I603" s="20">
        <v>5400000</v>
      </c>
      <c r="J603" s="20"/>
    </row>
    <row r="604" spans="1:10" ht="63" x14ac:dyDescent="0.25">
      <c r="A604" s="2" t="s">
        <v>26</v>
      </c>
      <c r="B604" s="8" t="s">
        <v>15</v>
      </c>
      <c r="C604" s="3" t="s">
        <v>166</v>
      </c>
      <c r="D604" s="3" t="s">
        <v>17</v>
      </c>
      <c r="E604" s="8" t="s">
        <v>429</v>
      </c>
      <c r="G604" s="20">
        <f>G605</f>
        <v>50000</v>
      </c>
      <c r="H604" s="22"/>
      <c r="I604" s="20">
        <f>I605</f>
        <v>50000</v>
      </c>
      <c r="J604" s="20"/>
    </row>
    <row r="605" spans="1:10" ht="31.5" x14ac:dyDescent="0.25">
      <c r="A605" s="2" t="s">
        <v>89</v>
      </c>
      <c r="B605" s="8" t="s">
        <v>15</v>
      </c>
      <c r="C605" s="3" t="s">
        <v>166</v>
      </c>
      <c r="D605" s="3" t="s">
        <v>17</v>
      </c>
      <c r="E605" s="8" t="s">
        <v>429</v>
      </c>
      <c r="F605" s="3" t="s">
        <v>91</v>
      </c>
      <c r="G605" s="20">
        <v>50000</v>
      </c>
      <c r="H605" s="22"/>
      <c r="I605" s="20">
        <v>50000</v>
      </c>
      <c r="J605" s="20"/>
    </row>
    <row r="606" spans="1:10" ht="31.5" hidden="1" x14ac:dyDescent="0.25">
      <c r="A606" s="2" t="s">
        <v>101</v>
      </c>
      <c r="B606" s="8" t="s">
        <v>15</v>
      </c>
      <c r="C606" s="3" t="s">
        <v>166</v>
      </c>
      <c r="D606" s="3" t="s">
        <v>17</v>
      </c>
      <c r="E606" s="8" t="s">
        <v>363</v>
      </c>
      <c r="G606" s="20">
        <f>G607</f>
        <v>0</v>
      </c>
      <c r="H606" s="22"/>
      <c r="I606" s="20">
        <f>I607</f>
        <v>0</v>
      </c>
      <c r="J606" s="20"/>
    </row>
    <row r="607" spans="1:10" ht="31.5" hidden="1" x14ac:dyDescent="0.25">
      <c r="A607" s="2" t="s">
        <v>89</v>
      </c>
      <c r="B607" s="8" t="s">
        <v>15</v>
      </c>
      <c r="C607" s="3" t="s">
        <v>166</v>
      </c>
      <c r="D607" s="3" t="s">
        <v>17</v>
      </c>
      <c r="E607" s="8" t="s">
        <v>363</v>
      </c>
      <c r="F607" s="3" t="s">
        <v>91</v>
      </c>
      <c r="G607" s="20"/>
      <c r="H607" s="22"/>
      <c r="I607" s="20"/>
      <c r="J607" s="20"/>
    </row>
    <row r="608" spans="1:10" ht="63" x14ac:dyDescent="0.25">
      <c r="A608" s="2" t="s">
        <v>90</v>
      </c>
      <c r="B608" s="8" t="s">
        <v>15</v>
      </c>
      <c r="C608" s="3" t="s">
        <v>166</v>
      </c>
      <c r="D608" s="3" t="s">
        <v>17</v>
      </c>
      <c r="E608" s="8">
        <v>7420371100</v>
      </c>
      <c r="G608" s="20">
        <f>G609</f>
        <v>5625788</v>
      </c>
      <c r="H608" s="22"/>
      <c r="I608" s="20">
        <f>I609</f>
        <v>5625788</v>
      </c>
      <c r="J608" s="20"/>
    </row>
    <row r="609" spans="1:10" ht="31.5" x14ac:dyDescent="0.25">
      <c r="A609" s="2" t="s">
        <v>89</v>
      </c>
      <c r="B609" s="8" t="s">
        <v>15</v>
      </c>
      <c r="C609" s="3" t="s">
        <v>166</v>
      </c>
      <c r="D609" s="3" t="s">
        <v>17</v>
      </c>
      <c r="E609" s="8">
        <v>7420371100</v>
      </c>
      <c r="F609" s="3" t="s">
        <v>91</v>
      </c>
      <c r="G609" s="20">
        <v>5625788</v>
      </c>
      <c r="H609" s="22"/>
      <c r="I609" s="20">
        <v>5625788</v>
      </c>
      <c r="J609" s="20"/>
    </row>
    <row r="610" spans="1:10" ht="47.25" x14ac:dyDescent="0.25">
      <c r="A610" s="2" t="s">
        <v>424</v>
      </c>
      <c r="B610" s="8" t="s">
        <v>15</v>
      </c>
      <c r="C610" s="3" t="s">
        <v>166</v>
      </c>
      <c r="D610" s="3" t="s">
        <v>17</v>
      </c>
      <c r="E610" s="8" t="s">
        <v>430</v>
      </c>
      <c r="G610" s="20">
        <f>G611</f>
        <v>992786</v>
      </c>
      <c r="H610" s="22"/>
      <c r="I610" s="20">
        <f>I611</f>
        <v>992786</v>
      </c>
      <c r="J610" s="20"/>
    </row>
    <row r="611" spans="1:10" ht="31.5" x14ac:dyDescent="0.25">
      <c r="A611" s="2" t="s">
        <v>89</v>
      </c>
      <c r="B611" s="8" t="s">
        <v>15</v>
      </c>
      <c r="C611" s="3" t="s">
        <v>166</v>
      </c>
      <c r="D611" s="3" t="s">
        <v>17</v>
      </c>
      <c r="E611" s="8" t="s">
        <v>430</v>
      </c>
      <c r="F611" s="3" t="s">
        <v>91</v>
      </c>
      <c r="G611" s="20">
        <v>992786</v>
      </c>
      <c r="H611" s="22"/>
      <c r="I611" s="20">
        <v>992786</v>
      </c>
      <c r="J611" s="20"/>
    </row>
    <row r="612" spans="1:10" ht="31.5" x14ac:dyDescent="0.25">
      <c r="A612" s="2" t="s">
        <v>431</v>
      </c>
      <c r="B612" s="8" t="s">
        <v>15</v>
      </c>
      <c r="C612" s="3" t="s">
        <v>166</v>
      </c>
      <c r="D612" s="3" t="s">
        <v>17</v>
      </c>
      <c r="E612" s="8">
        <v>7420400000</v>
      </c>
      <c r="G612" s="20">
        <f t="shared" ref="G612:G616" si="60">G613</f>
        <v>100000</v>
      </c>
      <c r="H612" s="22"/>
      <c r="I612" s="20">
        <f t="shared" ref="I612:I616" si="61">I613</f>
        <v>100000</v>
      </c>
      <c r="J612" s="20"/>
    </row>
    <row r="613" spans="1:10" x14ac:dyDescent="0.25">
      <c r="A613" s="2" t="s">
        <v>81</v>
      </c>
      <c r="B613" s="8" t="s">
        <v>15</v>
      </c>
      <c r="C613" s="3" t="s">
        <v>166</v>
      </c>
      <c r="D613" s="3" t="s">
        <v>17</v>
      </c>
      <c r="E613" s="8">
        <v>7420429990</v>
      </c>
      <c r="G613" s="20">
        <f t="shared" si="60"/>
        <v>100000</v>
      </c>
      <c r="H613" s="22"/>
      <c r="I613" s="20">
        <f t="shared" si="61"/>
        <v>100000</v>
      </c>
      <c r="J613" s="20"/>
    </row>
    <row r="614" spans="1:10" ht="31.5" x14ac:dyDescent="0.25">
      <c r="A614" s="2" t="s">
        <v>44</v>
      </c>
      <c r="B614" s="8" t="s">
        <v>15</v>
      </c>
      <c r="C614" s="3" t="s">
        <v>166</v>
      </c>
      <c r="D614" s="3" t="s">
        <v>17</v>
      </c>
      <c r="E614" s="8">
        <v>7420429990</v>
      </c>
      <c r="F614" s="3" t="s">
        <v>45</v>
      </c>
      <c r="G614" s="20">
        <v>100000</v>
      </c>
      <c r="H614" s="22"/>
      <c r="I614" s="20">
        <v>100000</v>
      </c>
      <c r="J614" s="20"/>
    </row>
    <row r="615" spans="1:10" ht="47.25" hidden="1" x14ac:dyDescent="0.25">
      <c r="A615" s="2" t="s">
        <v>432</v>
      </c>
      <c r="B615" s="8" t="s">
        <v>15</v>
      </c>
      <c r="C615" s="3" t="s">
        <v>166</v>
      </c>
      <c r="D615" s="3" t="s">
        <v>17</v>
      </c>
      <c r="E615" s="8">
        <v>7420500000</v>
      </c>
      <c r="G615" s="20">
        <f t="shared" si="60"/>
        <v>0</v>
      </c>
      <c r="H615" s="22"/>
      <c r="I615" s="20">
        <f t="shared" si="61"/>
        <v>0</v>
      </c>
      <c r="J615" s="20"/>
    </row>
    <row r="616" spans="1:10" ht="78.75" hidden="1" x14ac:dyDescent="0.25">
      <c r="A616" s="2" t="s">
        <v>433</v>
      </c>
      <c r="B616" s="8" t="s">
        <v>15</v>
      </c>
      <c r="C616" s="3" t="s">
        <v>166</v>
      </c>
      <c r="D616" s="3" t="s">
        <v>17</v>
      </c>
      <c r="E616" s="8">
        <v>7420577460</v>
      </c>
      <c r="G616" s="20">
        <f t="shared" si="60"/>
        <v>0</v>
      </c>
      <c r="H616" s="22"/>
      <c r="I616" s="20">
        <f t="shared" si="61"/>
        <v>0</v>
      </c>
      <c r="J616" s="20"/>
    </row>
    <row r="617" spans="1:10" ht="31.5" hidden="1" x14ac:dyDescent="0.25">
      <c r="A617" s="2" t="s">
        <v>44</v>
      </c>
      <c r="B617" s="8" t="s">
        <v>15</v>
      </c>
      <c r="C617" s="3" t="s">
        <v>166</v>
      </c>
      <c r="D617" s="3" t="s">
        <v>17</v>
      </c>
      <c r="E617" s="8">
        <v>7420577460</v>
      </c>
      <c r="F617" s="3" t="s">
        <v>45</v>
      </c>
      <c r="G617" s="20"/>
      <c r="H617" s="22"/>
      <c r="I617" s="20"/>
      <c r="J617" s="20"/>
    </row>
    <row r="618" spans="1:10" ht="31.5" x14ac:dyDescent="0.25">
      <c r="A618" s="2" t="s">
        <v>434</v>
      </c>
      <c r="B618" s="8" t="s">
        <v>15</v>
      </c>
      <c r="C618" s="3" t="s">
        <v>166</v>
      </c>
      <c r="D618" s="3" t="s">
        <v>17</v>
      </c>
      <c r="E618" s="8">
        <v>7450000000</v>
      </c>
      <c r="G618" s="20">
        <f>G619+G623</f>
        <v>340000</v>
      </c>
      <c r="H618" s="22"/>
      <c r="I618" s="20">
        <f>I619+I623</f>
        <v>340000</v>
      </c>
      <c r="J618" s="20"/>
    </row>
    <row r="619" spans="1:10" ht="31.5" x14ac:dyDescent="0.25">
      <c r="A619" s="2" t="s">
        <v>435</v>
      </c>
      <c r="B619" s="8" t="s">
        <v>15</v>
      </c>
      <c r="C619" s="3" t="s">
        <v>166</v>
      </c>
      <c r="D619" s="3" t="s">
        <v>17</v>
      </c>
      <c r="E619" s="8">
        <v>7450100000</v>
      </c>
      <c r="G619" s="20">
        <f>G620</f>
        <v>240000</v>
      </c>
      <c r="H619" s="22"/>
      <c r="I619" s="20">
        <f>I620</f>
        <v>240000</v>
      </c>
      <c r="J619" s="20"/>
    </row>
    <row r="620" spans="1:10" x14ac:dyDescent="0.25">
      <c r="A620" s="2" t="s">
        <v>81</v>
      </c>
      <c r="B620" s="8" t="s">
        <v>15</v>
      </c>
      <c r="C620" s="3" t="s">
        <v>166</v>
      </c>
      <c r="D620" s="3" t="s">
        <v>17</v>
      </c>
      <c r="E620" s="8">
        <v>7450129990</v>
      </c>
      <c r="G620" s="20">
        <f>G621+G622</f>
        <v>240000</v>
      </c>
      <c r="H620" s="22"/>
      <c r="I620" s="20">
        <f>I621+I622</f>
        <v>240000</v>
      </c>
      <c r="J620" s="20"/>
    </row>
    <row r="621" spans="1:10" ht="31.5" x14ac:dyDescent="0.25">
      <c r="A621" s="2" t="s">
        <v>44</v>
      </c>
      <c r="B621" s="8" t="s">
        <v>15</v>
      </c>
      <c r="C621" s="3" t="s">
        <v>166</v>
      </c>
      <c r="D621" s="3" t="s">
        <v>17</v>
      </c>
      <c r="E621" s="8">
        <v>7450129990</v>
      </c>
      <c r="F621" s="3" t="s">
        <v>45</v>
      </c>
      <c r="G621" s="20">
        <v>100000</v>
      </c>
      <c r="H621" s="22"/>
      <c r="I621" s="20">
        <v>100000</v>
      </c>
      <c r="J621" s="20"/>
    </row>
    <row r="622" spans="1:10" x14ac:dyDescent="0.25">
      <c r="A622" s="2" t="s">
        <v>54</v>
      </c>
      <c r="B622" s="8" t="s">
        <v>15</v>
      </c>
      <c r="C622" s="3" t="s">
        <v>166</v>
      </c>
      <c r="D622" s="3" t="s">
        <v>17</v>
      </c>
      <c r="E622" s="8">
        <v>7450129990</v>
      </c>
      <c r="F622" s="3" t="s">
        <v>55</v>
      </c>
      <c r="G622" s="20">
        <v>140000</v>
      </c>
      <c r="H622" s="22"/>
      <c r="I622" s="20">
        <v>140000</v>
      </c>
      <c r="J622" s="20"/>
    </row>
    <row r="623" spans="1:10" ht="31.5" x14ac:dyDescent="0.25">
      <c r="A623" s="2" t="s">
        <v>436</v>
      </c>
      <c r="B623" s="8" t="s">
        <v>15</v>
      </c>
      <c r="C623" s="3" t="s">
        <v>166</v>
      </c>
      <c r="D623" s="3" t="s">
        <v>17</v>
      </c>
      <c r="E623" s="8">
        <v>7450200000</v>
      </c>
      <c r="G623" s="20">
        <f t="shared" ref="G623:H627" si="62">G624</f>
        <v>100000</v>
      </c>
      <c r="H623" s="22"/>
      <c r="I623" s="20">
        <f t="shared" ref="I623:J627" si="63">I624</f>
        <v>100000</v>
      </c>
      <c r="J623" s="20"/>
    </row>
    <row r="624" spans="1:10" x14ac:dyDescent="0.25">
      <c r="A624" s="2" t="s">
        <v>81</v>
      </c>
      <c r="B624" s="8" t="s">
        <v>15</v>
      </c>
      <c r="C624" s="3" t="s">
        <v>166</v>
      </c>
      <c r="D624" s="3" t="s">
        <v>17</v>
      </c>
      <c r="E624" s="8">
        <v>7450229990</v>
      </c>
      <c r="G624" s="20">
        <f t="shared" si="62"/>
        <v>100000</v>
      </c>
      <c r="H624" s="22"/>
      <c r="I624" s="20">
        <f t="shared" si="63"/>
        <v>100000</v>
      </c>
      <c r="J624" s="20"/>
    </row>
    <row r="625" spans="1:10" ht="31.5" x14ac:dyDescent="0.25">
      <c r="A625" s="2" t="s">
        <v>89</v>
      </c>
      <c r="B625" s="8" t="s">
        <v>15</v>
      </c>
      <c r="C625" s="3" t="s">
        <v>166</v>
      </c>
      <c r="D625" s="3" t="s">
        <v>17</v>
      </c>
      <c r="E625" s="8">
        <v>7450229990</v>
      </c>
      <c r="F625" s="3" t="s">
        <v>91</v>
      </c>
      <c r="G625" s="20">
        <v>100000</v>
      </c>
      <c r="H625" s="22"/>
      <c r="I625" s="20">
        <v>100000</v>
      </c>
      <c r="J625" s="20"/>
    </row>
    <row r="626" spans="1:10" x14ac:dyDescent="0.25">
      <c r="A626" s="2" t="s">
        <v>437</v>
      </c>
      <c r="B626" s="8" t="s">
        <v>15</v>
      </c>
      <c r="C626" s="3" t="s">
        <v>113</v>
      </c>
      <c r="D626" s="3" t="s">
        <v>438</v>
      </c>
      <c r="E626" s="8"/>
      <c r="G626" s="20">
        <f t="shared" si="62"/>
        <v>5010000</v>
      </c>
      <c r="H626" s="22">
        <f t="shared" si="62"/>
        <v>0</v>
      </c>
      <c r="I626" s="20">
        <f t="shared" si="63"/>
        <v>5010000</v>
      </c>
      <c r="J626" s="20">
        <f t="shared" si="63"/>
        <v>0</v>
      </c>
    </row>
    <row r="627" spans="1:10" x14ac:dyDescent="0.25">
      <c r="A627" s="2" t="s">
        <v>439</v>
      </c>
      <c r="B627" s="8" t="s">
        <v>15</v>
      </c>
      <c r="C627" s="3" t="s">
        <v>113</v>
      </c>
      <c r="D627" s="3" t="s">
        <v>113</v>
      </c>
      <c r="E627" s="8"/>
      <c r="G627" s="20">
        <f t="shared" si="62"/>
        <v>5010000</v>
      </c>
      <c r="H627" s="22">
        <f t="shared" si="62"/>
        <v>0</v>
      </c>
      <c r="I627" s="20">
        <f t="shared" si="63"/>
        <v>5010000</v>
      </c>
      <c r="J627" s="20">
        <f t="shared" si="63"/>
        <v>0</v>
      </c>
    </row>
    <row r="628" spans="1:10" ht="47.25" x14ac:dyDescent="0.25">
      <c r="A628" s="2" t="s">
        <v>440</v>
      </c>
      <c r="B628" s="8" t="s">
        <v>15</v>
      </c>
      <c r="C628" s="3" t="s">
        <v>113</v>
      </c>
      <c r="D628" s="3" t="s">
        <v>113</v>
      </c>
      <c r="E628" s="8" t="s">
        <v>441</v>
      </c>
      <c r="G628" s="20">
        <f>G629+G634</f>
        <v>5010000</v>
      </c>
      <c r="H628" s="22"/>
      <c r="I628" s="20">
        <f>I629+I634</f>
        <v>5010000</v>
      </c>
      <c r="J628" s="20"/>
    </row>
    <row r="629" spans="1:10" ht="31.5" x14ac:dyDescent="0.25">
      <c r="A629" s="2" t="s">
        <v>442</v>
      </c>
      <c r="B629" s="8" t="s">
        <v>15</v>
      </c>
      <c r="C629" s="3" t="s">
        <v>113</v>
      </c>
      <c r="D629" s="3" t="s">
        <v>113</v>
      </c>
      <c r="E629" s="8" t="s">
        <v>443</v>
      </c>
      <c r="G629" s="20">
        <f>G630+G632</f>
        <v>510000</v>
      </c>
      <c r="H629" s="22"/>
      <c r="I629" s="20">
        <f>I630+I632</f>
        <v>510000</v>
      </c>
      <c r="J629" s="20"/>
    </row>
    <row r="630" spans="1:10" ht="31.5" x14ac:dyDescent="0.25">
      <c r="A630" s="2" t="s">
        <v>444</v>
      </c>
      <c r="B630" s="8" t="s">
        <v>15</v>
      </c>
      <c r="C630" s="3" t="s">
        <v>113</v>
      </c>
      <c r="D630" s="3" t="s">
        <v>113</v>
      </c>
      <c r="E630" s="8" t="s">
        <v>445</v>
      </c>
      <c r="G630" s="20">
        <f>G631</f>
        <v>460000</v>
      </c>
      <c r="H630" s="22"/>
      <c r="I630" s="20">
        <f>I631</f>
        <v>460000</v>
      </c>
      <c r="J630" s="20"/>
    </row>
    <row r="631" spans="1:10" x14ac:dyDescent="0.25">
      <c r="A631" s="2" t="s">
        <v>54</v>
      </c>
      <c r="B631" s="8" t="s">
        <v>15</v>
      </c>
      <c r="C631" s="3" t="s">
        <v>113</v>
      </c>
      <c r="D631" s="3" t="s">
        <v>113</v>
      </c>
      <c r="E631" s="8" t="s">
        <v>445</v>
      </c>
      <c r="F631" s="3" t="s">
        <v>55</v>
      </c>
      <c r="G631" s="20">
        <v>460000</v>
      </c>
      <c r="H631" s="22"/>
      <c r="I631" s="20">
        <v>460000</v>
      </c>
      <c r="J631" s="20"/>
    </row>
    <row r="632" spans="1:10" ht="31.5" x14ac:dyDescent="0.25">
      <c r="A632" s="2" t="s">
        <v>446</v>
      </c>
      <c r="B632" s="8" t="s">
        <v>15</v>
      </c>
      <c r="C632" s="3" t="s">
        <v>113</v>
      </c>
      <c r="D632" s="3" t="s">
        <v>113</v>
      </c>
      <c r="E632" s="8" t="s">
        <v>447</v>
      </c>
      <c r="G632" s="20">
        <f>G633</f>
        <v>50000</v>
      </c>
      <c r="H632" s="22"/>
      <c r="I632" s="20">
        <f>I633</f>
        <v>50000</v>
      </c>
      <c r="J632" s="20"/>
    </row>
    <row r="633" spans="1:10" ht="31.5" x14ac:dyDescent="0.25">
      <c r="A633" s="2" t="s">
        <v>44</v>
      </c>
      <c r="B633" s="8" t="s">
        <v>15</v>
      </c>
      <c r="C633" s="3" t="s">
        <v>113</v>
      </c>
      <c r="D633" s="3" t="s">
        <v>113</v>
      </c>
      <c r="E633" s="8" t="s">
        <v>447</v>
      </c>
      <c r="F633" s="3" t="s">
        <v>45</v>
      </c>
      <c r="G633" s="20">
        <v>50000</v>
      </c>
      <c r="H633" s="22"/>
      <c r="I633" s="20">
        <v>50000</v>
      </c>
      <c r="J633" s="20"/>
    </row>
    <row r="634" spans="1:10" ht="31.5" x14ac:dyDescent="0.25">
      <c r="A634" s="2" t="s">
        <v>448</v>
      </c>
      <c r="B634" s="8" t="s">
        <v>15</v>
      </c>
      <c r="C634" s="3" t="s">
        <v>113</v>
      </c>
      <c r="D634" s="3" t="s">
        <v>113</v>
      </c>
      <c r="E634" s="8" t="s">
        <v>449</v>
      </c>
      <c r="G634" s="20">
        <f>G635</f>
        <v>4500000</v>
      </c>
      <c r="H634" s="22"/>
      <c r="I634" s="20">
        <f>I635</f>
        <v>4500000</v>
      </c>
      <c r="J634" s="20"/>
    </row>
    <row r="635" spans="1:10" ht="47.25" x14ac:dyDescent="0.25">
      <c r="A635" s="2" t="s">
        <v>450</v>
      </c>
      <c r="B635" s="8" t="s">
        <v>15</v>
      </c>
      <c r="C635" s="3" t="s">
        <v>113</v>
      </c>
      <c r="D635" s="3" t="s">
        <v>113</v>
      </c>
      <c r="E635" s="8">
        <v>7600213070</v>
      </c>
      <c r="G635" s="20">
        <f>SUM(G636:G637)</f>
        <v>4500000</v>
      </c>
      <c r="H635" s="22"/>
      <c r="I635" s="20">
        <f>SUM(I636:I637)</f>
        <v>4500000</v>
      </c>
      <c r="J635" s="20"/>
    </row>
    <row r="636" spans="1:10" ht="31.5" hidden="1" x14ac:dyDescent="0.25">
      <c r="A636" s="2" t="s">
        <v>44</v>
      </c>
      <c r="B636" s="8" t="s">
        <v>15</v>
      </c>
      <c r="C636" s="3" t="s">
        <v>113</v>
      </c>
      <c r="D636" s="3" t="s">
        <v>113</v>
      </c>
      <c r="E636" s="8">
        <v>7600213070</v>
      </c>
      <c r="F636" s="3" t="s">
        <v>45</v>
      </c>
      <c r="G636" s="20"/>
      <c r="H636" s="22"/>
      <c r="I636" s="20"/>
      <c r="J636" s="20"/>
    </row>
    <row r="637" spans="1:10" x14ac:dyDescent="0.25">
      <c r="A637" s="2" t="s">
        <v>54</v>
      </c>
      <c r="B637" s="8" t="s">
        <v>15</v>
      </c>
      <c r="C637" s="3" t="s">
        <v>113</v>
      </c>
      <c r="D637" s="3" t="s">
        <v>113</v>
      </c>
      <c r="E637" s="8">
        <v>7600213070</v>
      </c>
      <c r="F637" s="3" t="s">
        <v>55</v>
      </c>
      <c r="G637" s="20">
        <v>4500000</v>
      </c>
      <c r="H637" s="22"/>
      <c r="I637" s="20">
        <v>4500000</v>
      </c>
      <c r="J637" s="20"/>
    </row>
    <row r="638" spans="1:10" x14ac:dyDescent="0.25">
      <c r="A638" s="2" t="s">
        <v>451</v>
      </c>
      <c r="B638" s="8" t="s">
        <v>15</v>
      </c>
      <c r="C638" s="3" t="s">
        <v>139</v>
      </c>
      <c r="E638" s="8"/>
      <c r="G638" s="20">
        <f>G639+G645+G668</f>
        <v>45798211</v>
      </c>
      <c r="H638" s="22">
        <f>H639+H645+H668</f>
        <v>0</v>
      </c>
      <c r="I638" s="20">
        <f>I639+I645+I668</f>
        <v>44624011</v>
      </c>
      <c r="J638" s="20">
        <f>J639+J645+J668</f>
        <v>0</v>
      </c>
    </row>
    <row r="639" spans="1:10" x14ac:dyDescent="0.25">
      <c r="A639" s="2" t="s">
        <v>452</v>
      </c>
      <c r="B639" s="8" t="s">
        <v>15</v>
      </c>
      <c r="C639" s="3" t="s">
        <v>139</v>
      </c>
      <c r="D639" s="3" t="s">
        <v>17</v>
      </c>
      <c r="E639" s="8"/>
      <c r="G639" s="20">
        <f t="shared" ref="G639:G643" si="64">G640</f>
        <v>3200000</v>
      </c>
      <c r="H639" s="22"/>
      <c r="I639" s="20">
        <f t="shared" ref="I639:I643" si="65">I640</f>
        <v>1900000</v>
      </c>
      <c r="J639" s="20"/>
    </row>
    <row r="640" spans="1:10" ht="31.5" x14ac:dyDescent="0.25">
      <c r="A640" s="2" t="s">
        <v>32</v>
      </c>
      <c r="B640" s="8" t="s">
        <v>15</v>
      </c>
      <c r="C640" s="3" t="s">
        <v>139</v>
      </c>
      <c r="D640" s="3" t="s">
        <v>17</v>
      </c>
      <c r="E640" s="8" t="s">
        <v>33</v>
      </c>
      <c r="G640" s="20">
        <f t="shared" si="64"/>
        <v>3200000</v>
      </c>
      <c r="H640" s="22"/>
      <c r="I640" s="20">
        <f t="shared" si="65"/>
        <v>1900000</v>
      </c>
      <c r="J640" s="20"/>
    </row>
    <row r="641" spans="1:10" ht="47.25" x14ac:dyDescent="0.25">
      <c r="A641" s="2" t="s">
        <v>108</v>
      </c>
      <c r="B641" s="8" t="s">
        <v>15</v>
      </c>
      <c r="C641" s="3" t="s">
        <v>139</v>
      </c>
      <c r="D641" s="3" t="s">
        <v>17</v>
      </c>
      <c r="E641" s="8" t="s">
        <v>35</v>
      </c>
      <c r="G641" s="20">
        <f t="shared" si="64"/>
        <v>3200000</v>
      </c>
      <c r="H641" s="22"/>
      <c r="I641" s="20">
        <f t="shared" si="65"/>
        <v>1900000</v>
      </c>
      <c r="J641" s="20"/>
    </row>
    <row r="642" spans="1:10" ht="47.25" x14ac:dyDescent="0.25">
      <c r="A642" s="2" t="s">
        <v>36</v>
      </c>
      <c r="B642" s="8" t="s">
        <v>15</v>
      </c>
      <c r="C642" s="3" t="s">
        <v>139</v>
      </c>
      <c r="D642" s="3" t="s">
        <v>17</v>
      </c>
      <c r="E642" s="8" t="s">
        <v>37</v>
      </c>
      <c r="G642" s="20">
        <f t="shared" si="64"/>
        <v>3200000</v>
      </c>
      <c r="H642" s="22"/>
      <c r="I642" s="20">
        <f t="shared" si="65"/>
        <v>1900000</v>
      </c>
      <c r="J642" s="20"/>
    </row>
    <row r="643" spans="1:10" ht="31.5" x14ac:dyDescent="0.25">
      <c r="A643" s="2" t="s">
        <v>453</v>
      </c>
      <c r="B643" s="8" t="s">
        <v>15</v>
      </c>
      <c r="C643" s="3" t="s">
        <v>139</v>
      </c>
      <c r="D643" s="3" t="s">
        <v>17</v>
      </c>
      <c r="E643" s="8" t="s">
        <v>454</v>
      </c>
      <c r="G643" s="20">
        <f t="shared" si="64"/>
        <v>3200000</v>
      </c>
      <c r="H643" s="22"/>
      <c r="I643" s="20">
        <f t="shared" si="65"/>
        <v>1900000</v>
      </c>
      <c r="J643" s="20"/>
    </row>
    <row r="644" spans="1:10" x14ac:dyDescent="0.25">
      <c r="A644" s="2" t="s">
        <v>54</v>
      </c>
      <c r="B644" s="8" t="s">
        <v>15</v>
      </c>
      <c r="C644" s="3" t="s">
        <v>139</v>
      </c>
      <c r="D644" s="3" t="s">
        <v>17</v>
      </c>
      <c r="E644" s="8" t="s">
        <v>454</v>
      </c>
      <c r="F644" s="3" t="s">
        <v>55</v>
      </c>
      <c r="G644" s="20">
        <v>3200000</v>
      </c>
      <c r="H644" s="22"/>
      <c r="I644" s="20">
        <v>1900000</v>
      </c>
      <c r="J644" s="20"/>
    </row>
    <row r="645" spans="1:10" x14ac:dyDescent="0.25">
      <c r="A645" s="2" t="s">
        <v>455</v>
      </c>
      <c r="B645" s="8" t="s">
        <v>15</v>
      </c>
      <c r="C645" s="3" t="s">
        <v>139</v>
      </c>
      <c r="D645" s="3" t="s">
        <v>106</v>
      </c>
      <c r="E645" s="8"/>
      <c r="G645" s="20">
        <f>G646+G660</f>
        <v>13110600</v>
      </c>
      <c r="H645" s="22">
        <f>H646+H660</f>
        <v>0</v>
      </c>
      <c r="I645" s="20">
        <f>I646+I660</f>
        <v>13112200</v>
      </c>
      <c r="J645" s="20">
        <f>J646+J660</f>
        <v>0</v>
      </c>
    </row>
    <row r="646" spans="1:10" x14ac:dyDescent="0.25">
      <c r="A646" s="2" t="s">
        <v>237</v>
      </c>
      <c r="B646" s="8" t="s">
        <v>15</v>
      </c>
      <c r="C646" s="3" t="s">
        <v>139</v>
      </c>
      <c r="D646" s="3" t="s">
        <v>106</v>
      </c>
      <c r="E646" s="8">
        <v>7400000000</v>
      </c>
      <c r="G646" s="20">
        <f t="shared" ref="G646:G647" si="66">G647</f>
        <v>11986513.6</v>
      </c>
      <c r="H646" s="22"/>
      <c r="I646" s="20">
        <f t="shared" ref="I646:I647" si="67">I647</f>
        <v>11988113.6</v>
      </c>
      <c r="J646" s="20"/>
    </row>
    <row r="647" spans="1:10" ht="31.5" x14ac:dyDescent="0.25">
      <c r="A647" s="2" t="s">
        <v>238</v>
      </c>
      <c r="B647" s="8" t="s">
        <v>15</v>
      </c>
      <c r="C647" s="3" t="s">
        <v>139</v>
      </c>
      <c r="D647" s="3" t="s">
        <v>106</v>
      </c>
      <c r="E647" s="8">
        <v>7430000000</v>
      </c>
      <c r="G647" s="20">
        <f t="shared" si="66"/>
        <v>11986513.6</v>
      </c>
      <c r="H647" s="22"/>
      <c r="I647" s="20">
        <f t="shared" si="67"/>
        <v>11988113.6</v>
      </c>
      <c r="J647" s="20"/>
    </row>
    <row r="648" spans="1:10" ht="31.5" x14ac:dyDescent="0.25">
      <c r="A648" s="2" t="s">
        <v>456</v>
      </c>
      <c r="B648" s="8" t="s">
        <v>15</v>
      </c>
      <c r="C648" s="3" t="s">
        <v>139</v>
      </c>
      <c r="D648" s="3" t="s">
        <v>106</v>
      </c>
      <c r="E648" s="8">
        <v>7430300000</v>
      </c>
      <c r="G648" s="20">
        <f>G653+G656+G649+G651+G658</f>
        <v>11986513.6</v>
      </c>
      <c r="H648" s="22"/>
      <c r="I648" s="20">
        <f>I653+I656+I649+I651+I658</f>
        <v>11988113.6</v>
      </c>
      <c r="J648" s="20"/>
    </row>
    <row r="649" spans="1:10" ht="63" hidden="1" x14ac:dyDescent="0.25">
      <c r="A649" s="2" t="s">
        <v>457</v>
      </c>
      <c r="B649" s="8" t="s">
        <v>15</v>
      </c>
      <c r="C649" s="3" t="s">
        <v>139</v>
      </c>
      <c r="D649" s="3" t="s">
        <v>106</v>
      </c>
      <c r="E649" s="8">
        <v>7430371000</v>
      </c>
      <c r="G649" s="20">
        <f>G650</f>
        <v>0</v>
      </c>
      <c r="H649" s="22"/>
      <c r="I649" s="20">
        <f>I650</f>
        <v>0</v>
      </c>
      <c r="J649" s="20"/>
    </row>
    <row r="650" spans="1:10" hidden="1" x14ac:dyDescent="0.25">
      <c r="A650" s="2" t="s">
        <v>54</v>
      </c>
      <c r="B650" s="8" t="s">
        <v>15</v>
      </c>
      <c r="C650" s="3" t="s">
        <v>139</v>
      </c>
      <c r="D650" s="3" t="s">
        <v>106</v>
      </c>
      <c r="E650" s="8">
        <v>7430371000</v>
      </c>
      <c r="F650" s="3" t="s">
        <v>55</v>
      </c>
      <c r="G650" s="20"/>
      <c r="H650" s="22"/>
      <c r="I650" s="20"/>
      <c r="J650" s="20"/>
    </row>
    <row r="651" spans="1:10" ht="63" hidden="1" x14ac:dyDescent="0.25">
      <c r="A651" s="2" t="s">
        <v>458</v>
      </c>
      <c r="B651" s="8" t="s">
        <v>15</v>
      </c>
      <c r="C651" s="3" t="s">
        <v>139</v>
      </c>
      <c r="D651" s="3" t="s">
        <v>106</v>
      </c>
      <c r="E651" s="8" t="s">
        <v>459</v>
      </c>
      <c r="G651" s="20">
        <f>G652</f>
        <v>0</v>
      </c>
      <c r="H651" s="22"/>
      <c r="I651" s="20">
        <f>I652</f>
        <v>0</v>
      </c>
      <c r="J651" s="20"/>
    </row>
    <row r="652" spans="1:10" hidden="1" x14ac:dyDescent="0.25">
      <c r="A652" s="2" t="s">
        <v>54</v>
      </c>
      <c r="B652" s="8" t="s">
        <v>15</v>
      </c>
      <c r="C652" s="3" t="s">
        <v>139</v>
      </c>
      <c r="D652" s="3" t="s">
        <v>106</v>
      </c>
      <c r="E652" s="8" t="s">
        <v>459</v>
      </c>
      <c r="F652" s="3" t="s">
        <v>55</v>
      </c>
      <c r="G652" s="20"/>
      <c r="H652" s="22"/>
      <c r="I652" s="20"/>
      <c r="J652" s="20"/>
    </row>
    <row r="653" spans="1:10" ht="173.25" x14ac:dyDescent="0.25">
      <c r="A653" s="2" t="s">
        <v>460</v>
      </c>
      <c r="B653" s="8" t="s">
        <v>15</v>
      </c>
      <c r="C653" s="3" t="s">
        <v>139</v>
      </c>
      <c r="D653" s="3" t="s">
        <v>106</v>
      </c>
      <c r="E653" s="8">
        <v>7430375100</v>
      </c>
      <c r="G653" s="20">
        <f>G654+G655</f>
        <v>11641913.6</v>
      </c>
      <c r="H653" s="22"/>
      <c r="I653" s="20">
        <f>I654+I655</f>
        <v>11641913.6</v>
      </c>
      <c r="J653" s="20"/>
    </row>
    <row r="654" spans="1:10" x14ac:dyDescent="0.25">
      <c r="A654" s="21" t="s">
        <v>54</v>
      </c>
      <c r="B654" s="8" t="s">
        <v>15</v>
      </c>
      <c r="C654" s="3" t="s">
        <v>139</v>
      </c>
      <c r="D654" s="3" t="s">
        <v>106</v>
      </c>
      <c r="E654" s="3">
        <v>7430375100</v>
      </c>
      <c r="F654" s="3" t="s">
        <v>55</v>
      </c>
      <c r="G654" s="20">
        <v>1358900</v>
      </c>
      <c r="H654" s="20"/>
      <c r="I654" s="20">
        <v>1358900</v>
      </c>
      <c r="J654" s="20"/>
    </row>
    <row r="655" spans="1:10" ht="31.5" x14ac:dyDescent="0.25">
      <c r="A655" s="19" t="s">
        <v>89</v>
      </c>
      <c r="B655" s="8" t="s">
        <v>15</v>
      </c>
      <c r="C655" s="3" t="s">
        <v>139</v>
      </c>
      <c r="D655" s="3" t="s">
        <v>106</v>
      </c>
      <c r="E655" s="3">
        <v>7430375100</v>
      </c>
      <c r="F655" s="3" t="s">
        <v>91</v>
      </c>
      <c r="G655" s="20">
        <v>10283013.6</v>
      </c>
      <c r="H655" s="20"/>
      <c r="I655" s="20">
        <v>10283013.6</v>
      </c>
      <c r="J655" s="20"/>
    </row>
    <row r="656" spans="1:10" ht="31.5" x14ac:dyDescent="0.25">
      <c r="A656" s="21" t="s">
        <v>461</v>
      </c>
      <c r="B656" s="8" t="s">
        <v>15</v>
      </c>
      <c r="C656" s="8" t="s">
        <v>139</v>
      </c>
      <c r="D656" s="8" t="s">
        <v>106</v>
      </c>
      <c r="E656" s="8">
        <v>7430375230</v>
      </c>
      <c r="F656" s="8"/>
      <c r="G656" s="22">
        <f>G657</f>
        <v>40100</v>
      </c>
      <c r="H656" s="22"/>
      <c r="I656" s="22">
        <f>I657</f>
        <v>41700</v>
      </c>
      <c r="J656" s="22"/>
    </row>
    <row r="657" spans="1:10" x14ac:dyDescent="0.25">
      <c r="A657" s="21" t="s">
        <v>54</v>
      </c>
      <c r="B657" s="8" t="s">
        <v>15</v>
      </c>
      <c r="C657" s="8" t="s">
        <v>139</v>
      </c>
      <c r="D657" s="8" t="s">
        <v>106</v>
      </c>
      <c r="E657" s="8">
        <v>7430375230</v>
      </c>
      <c r="F657" s="8" t="s">
        <v>55</v>
      </c>
      <c r="G657" s="22">
        <v>40100</v>
      </c>
      <c r="H657" s="22"/>
      <c r="I657" s="22">
        <v>41700</v>
      </c>
      <c r="J657" s="22"/>
    </row>
    <row r="658" spans="1:10" ht="53.25" customHeight="1" x14ac:dyDescent="0.25">
      <c r="A658" s="21" t="s">
        <v>462</v>
      </c>
      <c r="B658" s="8" t="s">
        <v>15</v>
      </c>
      <c r="C658" s="8" t="s">
        <v>139</v>
      </c>
      <c r="D658" s="8" t="s">
        <v>106</v>
      </c>
      <c r="E658" s="8">
        <v>7430375640</v>
      </c>
      <c r="F658" s="8"/>
      <c r="G658" s="22">
        <f>G659</f>
        <v>304500</v>
      </c>
      <c r="H658" s="22"/>
      <c r="I658" s="22">
        <f>I659</f>
        <v>304500</v>
      </c>
      <c r="J658" s="22"/>
    </row>
    <row r="659" spans="1:10" x14ac:dyDescent="0.25">
      <c r="A659" s="21" t="s">
        <v>54</v>
      </c>
      <c r="B659" s="8" t="s">
        <v>15</v>
      </c>
      <c r="C659" s="8" t="s">
        <v>139</v>
      </c>
      <c r="D659" s="8" t="s">
        <v>106</v>
      </c>
      <c r="E659" s="8">
        <v>7430375640</v>
      </c>
      <c r="F659" s="8" t="s">
        <v>55</v>
      </c>
      <c r="G659" s="22">
        <v>304500</v>
      </c>
      <c r="H659" s="22"/>
      <c r="I659" s="22">
        <v>304500</v>
      </c>
      <c r="J659" s="22"/>
    </row>
    <row r="660" spans="1:10" ht="31.5" x14ac:dyDescent="0.25">
      <c r="A660" s="21" t="s">
        <v>32</v>
      </c>
      <c r="B660" s="8" t="s">
        <v>15</v>
      </c>
      <c r="C660" s="8" t="s">
        <v>139</v>
      </c>
      <c r="D660" s="8" t="s">
        <v>106</v>
      </c>
      <c r="E660" s="8" t="s">
        <v>33</v>
      </c>
      <c r="F660" s="8"/>
      <c r="G660" s="22">
        <f t="shared" ref="G660:G661" si="68">G661</f>
        <v>1124086.3999999999</v>
      </c>
      <c r="H660" s="22"/>
      <c r="I660" s="22">
        <f t="shared" ref="I660:I661" si="69">I661</f>
        <v>1124086.3999999999</v>
      </c>
      <c r="J660" s="22"/>
    </row>
    <row r="661" spans="1:10" ht="47.25" x14ac:dyDescent="0.25">
      <c r="A661" s="21" t="s">
        <v>108</v>
      </c>
      <c r="B661" s="8" t="s">
        <v>15</v>
      </c>
      <c r="C661" s="8" t="s">
        <v>139</v>
      </c>
      <c r="D661" s="8" t="s">
        <v>106</v>
      </c>
      <c r="E661" s="8" t="s">
        <v>35</v>
      </c>
      <c r="F661" s="8"/>
      <c r="G661" s="22">
        <f t="shared" si="68"/>
        <v>1124086.3999999999</v>
      </c>
      <c r="H661" s="22"/>
      <c r="I661" s="22">
        <f t="shared" si="69"/>
        <v>1124086.3999999999</v>
      </c>
      <c r="J661" s="22"/>
    </row>
    <row r="662" spans="1:10" ht="47.25" x14ac:dyDescent="0.25">
      <c r="A662" s="21" t="s">
        <v>65</v>
      </c>
      <c r="B662" s="8" t="s">
        <v>15</v>
      </c>
      <c r="C662" s="8" t="s">
        <v>139</v>
      </c>
      <c r="D662" s="8" t="s">
        <v>106</v>
      </c>
      <c r="E662" s="8" t="s">
        <v>66</v>
      </c>
      <c r="F662" s="8"/>
      <c r="G662" s="22">
        <f>G663+G665</f>
        <v>1124086.3999999999</v>
      </c>
      <c r="H662" s="22"/>
      <c r="I662" s="22">
        <f>I663+I665</f>
        <v>1124086.3999999999</v>
      </c>
      <c r="J662" s="22"/>
    </row>
    <row r="663" spans="1:10" ht="173.25" x14ac:dyDescent="0.25">
      <c r="A663" s="19" t="s">
        <v>460</v>
      </c>
      <c r="B663" s="8" t="s">
        <v>15</v>
      </c>
      <c r="C663" s="8" t="s">
        <v>139</v>
      </c>
      <c r="D663" s="8" t="s">
        <v>106</v>
      </c>
      <c r="E663" s="8" t="s">
        <v>463</v>
      </c>
      <c r="F663" s="8"/>
      <c r="G663" s="22">
        <f>G664</f>
        <v>93886.399999999994</v>
      </c>
      <c r="H663" s="22"/>
      <c r="I663" s="22">
        <f>I664</f>
        <v>93886.399999999994</v>
      </c>
      <c r="J663" s="22"/>
    </row>
    <row r="664" spans="1:10" ht="31.5" x14ac:dyDescent="0.25">
      <c r="A664" s="19" t="s">
        <v>89</v>
      </c>
      <c r="B664" s="8" t="s">
        <v>15</v>
      </c>
      <c r="C664" s="8" t="s">
        <v>139</v>
      </c>
      <c r="D664" s="8" t="s">
        <v>106</v>
      </c>
      <c r="E664" s="8" t="s">
        <v>463</v>
      </c>
      <c r="F664" s="8">
        <v>600</v>
      </c>
      <c r="G664" s="22">
        <v>93886.399999999994</v>
      </c>
      <c r="H664" s="22"/>
      <c r="I664" s="22">
        <v>93886.399999999994</v>
      </c>
      <c r="J664" s="22"/>
    </row>
    <row r="665" spans="1:10" ht="47.25" x14ac:dyDescent="0.25">
      <c r="A665" s="21" t="s">
        <v>464</v>
      </c>
      <c r="B665" s="8" t="s">
        <v>15</v>
      </c>
      <c r="C665" s="8" t="s">
        <v>139</v>
      </c>
      <c r="D665" s="8" t="s">
        <v>106</v>
      </c>
      <c r="E665" s="8">
        <v>7570375620</v>
      </c>
      <c r="F665" s="8"/>
      <c r="G665" s="22">
        <f>G666+G667</f>
        <v>1030200</v>
      </c>
      <c r="H665" s="20"/>
      <c r="I665" s="20">
        <f>I666+I667</f>
        <v>1030200</v>
      </c>
      <c r="J665" s="20"/>
    </row>
    <row r="666" spans="1:10" ht="31.5" x14ac:dyDescent="0.25">
      <c r="A666" s="26" t="s">
        <v>44</v>
      </c>
      <c r="B666" s="8" t="s">
        <v>15</v>
      </c>
      <c r="C666" s="8" t="s">
        <v>139</v>
      </c>
      <c r="D666" s="8" t="s">
        <v>106</v>
      </c>
      <c r="E666" s="8">
        <v>7570375620</v>
      </c>
      <c r="F666" s="8" t="s">
        <v>45</v>
      </c>
      <c r="G666" s="22">
        <v>10200</v>
      </c>
      <c r="H666" s="22"/>
      <c r="I666" s="22">
        <v>10200</v>
      </c>
      <c r="J666" s="22"/>
    </row>
    <row r="667" spans="1:10" x14ac:dyDescent="0.25">
      <c r="A667" s="26" t="s">
        <v>54</v>
      </c>
      <c r="B667" s="8" t="s">
        <v>15</v>
      </c>
      <c r="C667" s="8" t="s">
        <v>139</v>
      </c>
      <c r="D667" s="8" t="s">
        <v>106</v>
      </c>
      <c r="E667" s="8">
        <v>7570375620</v>
      </c>
      <c r="F667" s="8" t="s">
        <v>55</v>
      </c>
      <c r="G667" s="22">
        <v>1020000</v>
      </c>
      <c r="H667" s="22"/>
      <c r="I667" s="22">
        <v>1020000</v>
      </c>
      <c r="J667" s="22"/>
    </row>
    <row r="668" spans="1:10" x14ac:dyDescent="0.25">
      <c r="A668" s="26" t="s">
        <v>465</v>
      </c>
      <c r="B668" s="8" t="s">
        <v>15</v>
      </c>
      <c r="C668" s="8" t="s">
        <v>139</v>
      </c>
      <c r="D668" s="8" t="s">
        <v>31</v>
      </c>
      <c r="E668" s="8"/>
      <c r="F668" s="8"/>
      <c r="G668" s="22">
        <f>G669+G677+G683+G696</f>
        <v>29487611</v>
      </c>
      <c r="H668" s="22">
        <f>H669+H677+H683+H696</f>
        <v>0</v>
      </c>
      <c r="I668" s="22">
        <f>I669+I677+I683+I696</f>
        <v>29611811</v>
      </c>
      <c r="J668" s="22">
        <f>J669+J677+J683+J696</f>
        <v>0</v>
      </c>
    </row>
    <row r="669" spans="1:10" x14ac:dyDescent="0.25">
      <c r="A669" s="26" t="s">
        <v>283</v>
      </c>
      <c r="B669" s="8" t="s">
        <v>15</v>
      </c>
      <c r="C669" s="8" t="s">
        <v>139</v>
      </c>
      <c r="D669" s="8" t="s">
        <v>31</v>
      </c>
      <c r="E669" s="8">
        <v>7200000000</v>
      </c>
      <c r="F669" s="8"/>
      <c r="G669" s="22">
        <f t="shared" ref="G669:G670" si="70">G670</f>
        <v>1620200</v>
      </c>
      <c r="H669" s="22">
        <f>H670</f>
        <v>0</v>
      </c>
      <c r="I669" s="22">
        <f t="shared" ref="I669:I670" si="71">I670</f>
        <v>1620200</v>
      </c>
      <c r="J669" s="22">
        <f>J670</f>
        <v>0</v>
      </c>
    </row>
    <row r="670" spans="1:10" x14ac:dyDescent="0.25">
      <c r="A670" s="26" t="s">
        <v>284</v>
      </c>
      <c r="B670" s="8" t="s">
        <v>15</v>
      </c>
      <c r="C670" s="8" t="s">
        <v>139</v>
      </c>
      <c r="D670" s="8" t="s">
        <v>31</v>
      </c>
      <c r="E670" s="8">
        <v>7210000000</v>
      </c>
      <c r="F670" s="8"/>
      <c r="G670" s="22">
        <f t="shared" si="70"/>
        <v>1620200</v>
      </c>
      <c r="H670" s="22">
        <f>H672+H675</f>
        <v>0</v>
      </c>
      <c r="I670" s="22">
        <f t="shared" si="71"/>
        <v>1620200</v>
      </c>
      <c r="J670" s="22">
        <f>J672+J675</f>
        <v>0</v>
      </c>
    </row>
    <row r="671" spans="1:10" ht="31.5" x14ac:dyDescent="0.25">
      <c r="A671" s="26" t="s">
        <v>296</v>
      </c>
      <c r="B671" s="8" t="s">
        <v>15</v>
      </c>
      <c r="C671" s="8" t="s">
        <v>139</v>
      </c>
      <c r="D671" s="8" t="s">
        <v>31</v>
      </c>
      <c r="E671" s="8">
        <v>7210500000</v>
      </c>
      <c r="F671" s="8"/>
      <c r="G671" s="22">
        <f>G672+G675</f>
        <v>1620200</v>
      </c>
      <c r="H671" s="22"/>
      <c r="I671" s="22">
        <f>I672+I675</f>
        <v>1620200</v>
      </c>
      <c r="J671" s="22"/>
    </row>
    <row r="672" spans="1:10" ht="110.25" x14ac:dyDescent="0.25">
      <c r="A672" s="26" t="s">
        <v>466</v>
      </c>
      <c r="B672" s="8" t="s">
        <v>15</v>
      </c>
      <c r="C672" s="8" t="s">
        <v>139</v>
      </c>
      <c r="D672" s="8" t="s">
        <v>31</v>
      </c>
      <c r="E672" s="8">
        <v>7210575360</v>
      </c>
      <c r="F672" s="8"/>
      <c r="G672" s="22">
        <f>SUM(G673:G674)</f>
        <v>47200</v>
      </c>
      <c r="H672" s="22"/>
      <c r="I672" s="22">
        <f>SUM(I673:I674)</f>
        <v>47200</v>
      </c>
      <c r="J672" s="22"/>
    </row>
    <row r="673" spans="1:10" ht="31.5" x14ac:dyDescent="0.25">
      <c r="A673" s="26" t="s">
        <v>44</v>
      </c>
      <c r="B673" s="8" t="s">
        <v>15</v>
      </c>
      <c r="C673" s="8" t="s">
        <v>139</v>
      </c>
      <c r="D673" s="8" t="s">
        <v>31</v>
      </c>
      <c r="E673" s="8">
        <v>7210575360</v>
      </c>
      <c r="F673" s="8" t="s">
        <v>45</v>
      </c>
      <c r="G673" s="22">
        <v>23600</v>
      </c>
      <c r="H673" s="22"/>
      <c r="I673" s="22">
        <v>23600</v>
      </c>
      <c r="J673" s="22"/>
    </row>
    <row r="674" spans="1:10" ht="31.5" x14ac:dyDescent="0.25">
      <c r="A674" s="19" t="s">
        <v>89</v>
      </c>
      <c r="B674" s="8" t="s">
        <v>15</v>
      </c>
      <c r="C674" s="3" t="s">
        <v>139</v>
      </c>
      <c r="D674" s="3" t="s">
        <v>31</v>
      </c>
      <c r="E674" s="3">
        <v>7210575360</v>
      </c>
      <c r="F674" s="3" t="s">
        <v>91</v>
      </c>
      <c r="G674" s="20">
        <v>23600</v>
      </c>
      <c r="H674" s="20"/>
      <c r="I674" s="20">
        <v>23600</v>
      </c>
      <c r="J674" s="20"/>
    </row>
    <row r="675" spans="1:10" ht="63" x14ac:dyDescent="0.25">
      <c r="A675" s="2" t="s">
        <v>467</v>
      </c>
      <c r="B675" s="8" t="s">
        <v>15</v>
      </c>
      <c r="C675" s="3" t="s">
        <v>139</v>
      </c>
      <c r="D675" s="3" t="s">
        <v>31</v>
      </c>
      <c r="E675" s="3">
        <v>7210575370</v>
      </c>
      <c r="G675" s="20">
        <f>G676</f>
        <v>1573000</v>
      </c>
      <c r="H675" s="20"/>
      <c r="I675" s="20">
        <f>I676</f>
        <v>1573000</v>
      </c>
      <c r="J675" s="20"/>
    </row>
    <row r="676" spans="1:10" x14ac:dyDescent="0.25">
      <c r="A676" s="2" t="s">
        <v>54</v>
      </c>
      <c r="B676" s="8" t="s">
        <v>15</v>
      </c>
      <c r="C676" s="3" t="s">
        <v>139</v>
      </c>
      <c r="D676" s="3" t="s">
        <v>31</v>
      </c>
      <c r="E676" s="3">
        <v>7210575370</v>
      </c>
      <c r="F676" s="3" t="s">
        <v>55</v>
      </c>
      <c r="G676" s="20">
        <v>1573000</v>
      </c>
      <c r="H676" s="20"/>
      <c r="I676" s="20">
        <v>1573000</v>
      </c>
      <c r="J676" s="20"/>
    </row>
    <row r="677" spans="1:10" ht="31.5" x14ac:dyDescent="0.25">
      <c r="A677" s="2" t="s">
        <v>277</v>
      </c>
      <c r="B677" s="8" t="s">
        <v>15</v>
      </c>
      <c r="C677" s="3" t="s">
        <v>139</v>
      </c>
      <c r="D677" s="3" t="s">
        <v>31</v>
      </c>
      <c r="E677" s="3">
        <v>7300000000</v>
      </c>
      <c r="G677" s="20">
        <f t="shared" ref="G677:G679" si="72">G678</f>
        <v>1518951</v>
      </c>
      <c r="H677" s="20"/>
      <c r="I677" s="20">
        <f t="shared" ref="I677:I679" si="73">I678</f>
        <v>1518951</v>
      </c>
      <c r="J677" s="20"/>
    </row>
    <row r="678" spans="1:10" x14ac:dyDescent="0.25">
      <c r="A678" s="2" t="s">
        <v>468</v>
      </c>
      <c r="B678" s="8" t="s">
        <v>15</v>
      </c>
      <c r="C678" s="3" t="s">
        <v>139</v>
      </c>
      <c r="D678" s="3" t="s">
        <v>31</v>
      </c>
      <c r="E678" s="3">
        <v>7320000000</v>
      </c>
      <c r="G678" s="20">
        <f t="shared" si="72"/>
        <v>1518951</v>
      </c>
      <c r="H678" s="20"/>
      <c r="I678" s="20">
        <f t="shared" si="73"/>
        <v>1518951</v>
      </c>
      <c r="J678" s="20"/>
    </row>
    <row r="679" spans="1:10" ht="47.25" x14ac:dyDescent="0.25">
      <c r="A679" s="2" t="s">
        <v>469</v>
      </c>
      <c r="B679" s="8" t="s">
        <v>15</v>
      </c>
      <c r="C679" s="3" t="s">
        <v>139</v>
      </c>
      <c r="D679" s="3" t="s">
        <v>31</v>
      </c>
      <c r="E679" s="3">
        <v>7320300000</v>
      </c>
      <c r="G679" s="20">
        <f t="shared" si="72"/>
        <v>1518951</v>
      </c>
      <c r="H679" s="20"/>
      <c r="I679" s="20">
        <f t="shared" si="73"/>
        <v>1518951</v>
      </c>
      <c r="J679" s="20"/>
    </row>
    <row r="680" spans="1:10" ht="36" customHeight="1" x14ac:dyDescent="0.25">
      <c r="A680" s="2" t="s">
        <v>470</v>
      </c>
      <c r="B680" s="8" t="s">
        <v>15</v>
      </c>
      <c r="C680" s="3" t="s">
        <v>139</v>
      </c>
      <c r="D680" s="3" t="s">
        <v>31</v>
      </c>
      <c r="E680" s="3">
        <v>7320375560</v>
      </c>
      <c r="G680" s="20">
        <f>G681+G682</f>
        <v>1518951</v>
      </c>
      <c r="H680" s="20"/>
      <c r="I680" s="20">
        <f>I681+I682</f>
        <v>1518951</v>
      </c>
      <c r="J680" s="20"/>
    </row>
    <row r="681" spans="1:10" ht="63" x14ac:dyDescent="0.25">
      <c r="A681" s="2" t="s">
        <v>24</v>
      </c>
      <c r="B681" s="8" t="s">
        <v>15</v>
      </c>
      <c r="C681" s="3" t="s">
        <v>139</v>
      </c>
      <c r="D681" s="3" t="s">
        <v>31</v>
      </c>
      <c r="E681" s="3">
        <v>7320375560</v>
      </c>
      <c r="F681" s="3" t="s">
        <v>25</v>
      </c>
      <c r="G681" s="20">
        <v>1312462</v>
      </c>
      <c r="H681" s="20"/>
      <c r="I681" s="20">
        <v>1312462</v>
      </c>
      <c r="J681" s="20"/>
    </row>
    <row r="682" spans="1:10" ht="31.5" x14ac:dyDescent="0.25">
      <c r="A682" s="2" t="s">
        <v>44</v>
      </c>
      <c r="B682" s="8" t="s">
        <v>15</v>
      </c>
      <c r="C682" s="3" t="s">
        <v>139</v>
      </c>
      <c r="D682" s="3" t="s">
        <v>31</v>
      </c>
      <c r="E682" s="3">
        <v>7320375560</v>
      </c>
      <c r="F682" s="3" t="s">
        <v>45</v>
      </c>
      <c r="G682" s="20">
        <v>206489</v>
      </c>
      <c r="H682" s="20"/>
      <c r="I682" s="20">
        <v>206489</v>
      </c>
      <c r="J682" s="20"/>
    </row>
    <row r="683" spans="1:10" x14ac:dyDescent="0.25">
      <c r="A683" s="2" t="s">
        <v>237</v>
      </c>
      <c r="B683" s="8" t="s">
        <v>15</v>
      </c>
      <c r="C683" s="3" t="s">
        <v>139</v>
      </c>
      <c r="D683" s="3" t="s">
        <v>31</v>
      </c>
      <c r="E683" s="3">
        <v>7400000000</v>
      </c>
      <c r="G683" s="20">
        <f t="shared" ref="G683:J684" si="74">G684</f>
        <v>24589900</v>
      </c>
      <c r="H683" s="20">
        <f t="shared" si="74"/>
        <v>0</v>
      </c>
      <c r="I683" s="20">
        <f t="shared" si="74"/>
        <v>24714100</v>
      </c>
      <c r="J683" s="20">
        <f t="shared" si="74"/>
        <v>0</v>
      </c>
    </row>
    <row r="684" spans="1:10" ht="31.5" x14ac:dyDescent="0.25">
      <c r="A684" s="2" t="s">
        <v>238</v>
      </c>
      <c r="B684" s="8" t="s">
        <v>15</v>
      </c>
      <c r="C684" s="3" t="s">
        <v>139</v>
      </c>
      <c r="D684" s="3" t="s">
        <v>31</v>
      </c>
      <c r="E684" s="3">
        <v>7430000000</v>
      </c>
      <c r="G684" s="20">
        <f t="shared" si="74"/>
        <v>24589900</v>
      </c>
      <c r="H684" s="20">
        <f t="shared" si="74"/>
        <v>0</v>
      </c>
      <c r="I684" s="20">
        <f t="shared" si="74"/>
        <v>24714100</v>
      </c>
      <c r="J684" s="20">
        <f t="shared" si="74"/>
        <v>0</v>
      </c>
    </row>
    <row r="685" spans="1:10" ht="54" customHeight="1" x14ac:dyDescent="0.25">
      <c r="A685" s="2" t="s">
        <v>471</v>
      </c>
      <c r="B685" s="8" t="s">
        <v>15</v>
      </c>
      <c r="C685" s="3" t="s">
        <v>139</v>
      </c>
      <c r="D685" s="3" t="s">
        <v>31</v>
      </c>
      <c r="E685" s="3">
        <v>7430200000</v>
      </c>
      <c r="G685" s="20">
        <f>G690+G692+G686+G694+G688</f>
        <v>24589900</v>
      </c>
      <c r="H685" s="20">
        <f>H690+H692</f>
        <v>0</v>
      </c>
      <c r="I685" s="20">
        <f>I690+I692+I686+I694+I688</f>
        <v>24714100</v>
      </c>
      <c r="J685" s="20">
        <f>J690+J692</f>
        <v>0</v>
      </c>
    </row>
    <row r="686" spans="1:10" ht="63" x14ac:dyDescent="0.25">
      <c r="A686" s="2" t="s">
        <v>472</v>
      </c>
      <c r="B686" s="8" t="s">
        <v>15</v>
      </c>
      <c r="C686" s="3" t="s">
        <v>139</v>
      </c>
      <c r="D686" s="3" t="s">
        <v>31</v>
      </c>
      <c r="E686" s="3">
        <v>7430275200</v>
      </c>
      <c r="G686" s="20">
        <f>G687</f>
        <v>74600</v>
      </c>
      <c r="H686" s="20"/>
      <c r="I686" s="20">
        <f>I687</f>
        <v>74600</v>
      </c>
      <c r="J686" s="20"/>
    </row>
    <row r="687" spans="1:10" x14ac:dyDescent="0.25">
      <c r="A687" s="2" t="s">
        <v>54</v>
      </c>
      <c r="B687" s="8" t="s">
        <v>15</v>
      </c>
      <c r="C687" s="3" t="s">
        <v>139</v>
      </c>
      <c r="D687" s="3" t="s">
        <v>31</v>
      </c>
      <c r="E687" s="3">
        <v>7430275200</v>
      </c>
      <c r="F687" s="3" t="s">
        <v>55</v>
      </c>
      <c r="G687" s="20">
        <v>74600</v>
      </c>
      <c r="H687" s="20"/>
      <c r="I687" s="20">
        <v>74600</v>
      </c>
      <c r="J687" s="20"/>
    </row>
    <row r="688" spans="1:10" ht="63" x14ac:dyDescent="0.25">
      <c r="A688" s="2" t="s">
        <v>473</v>
      </c>
      <c r="B688" s="8" t="s">
        <v>15</v>
      </c>
      <c r="C688" s="3" t="s">
        <v>139</v>
      </c>
      <c r="D688" s="3" t="s">
        <v>31</v>
      </c>
      <c r="E688" s="3">
        <v>7430275330</v>
      </c>
      <c r="G688" s="20">
        <f>G689</f>
        <v>1292100</v>
      </c>
      <c r="H688" s="20"/>
      <c r="I688" s="20">
        <f>I689</f>
        <v>1292100</v>
      </c>
      <c r="J688" s="20"/>
    </row>
    <row r="689" spans="1:10" x14ac:dyDescent="0.25">
      <c r="A689" s="25" t="s">
        <v>54</v>
      </c>
      <c r="B689" s="8" t="s">
        <v>15</v>
      </c>
      <c r="C689" s="3" t="s">
        <v>139</v>
      </c>
      <c r="D689" s="3" t="s">
        <v>31</v>
      </c>
      <c r="E689" s="3">
        <v>7430275330</v>
      </c>
      <c r="F689" s="3" t="s">
        <v>55</v>
      </c>
      <c r="G689" s="20">
        <v>1292100</v>
      </c>
      <c r="H689" s="20"/>
      <c r="I689" s="20">
        <v>1292100</v>
      </c>
      <c r="J689" s="20"/>
    </row>
    <row r="690" spans="1:10" ht="47.25" x14ac:dyDescent="0.25">
      <c r="A690" s="25" t="s">
        <v>474</v>
      </c>
      <c r="B690" s="8" t="s">
        <v>15</v>
      </c>
      <c r="C690" s="3" t="s">
        <v>139</v>
      </c>
      <c r="D690" s="3" t="s">
        <v>31</v>
      </c>
      <c r="E690" s="3">
        <v>7430275340</v>
      </c>
      <c r="G690" s="20">
        <f>G691</f>
        <v>21495000</v>
      </c>
      <c r="H690" s="20"/>
      <c r="I690" s="20">
        <f>I691</f>
        <v>22372100</v>
      </c>
      <c r="J690" s="20"/>
    </row>
    <row r="691" spans="1:10" x14ac:dyDescent="0.25">
      <c r="A691" s="25" t="s">
        <v>54</v>
      </c>
      <c r="B691" s="8" t="s">
        <v>15</v>
      </c>
      <c r="C691" s="3" t="s">
        <v>139</v>
      </c>
      <c r="D691" s="3" t="s">
        <v>31</v>
      </c>
      <c r="E691" s="3">
        <v>7430275340</v>
      </c>
      <c r="F691" s="3" t="s">
        <v>55</v>
      </c>
      <c r="G691" s="20">
        <v>21495000</v>
      </c>
      <c r="H691" s="20"/>
      <c r="I691" s="20">
        <v>22372100</v>
      </c>
      <c r="J691" s="20"/>
    </row>
    <row r="692" spans="1:10" ht="78.75" x14ac:dyDescent="0.25">
      <c r="A692" s="2" t="s">
        <v>475</v>
      </c>
      <c r="B692" s="8" t="s">
        <v>15</v>
      </c>
      <c r="C692" s="8" t="s">
        <v>139</v>
      </c>
      <c r="D692" s="8" t="s">
        <v>31</v>
      </c>
      <c r="E692" s="3">
        <v>7430275350</v>
      </c>
      <c r="G692" s="20">
        <f>G693</f>
        <v>172900</v>
      </c>
      <c r="H692" s="20"/>
      <c r="I692" s="20">
        <f>I693</f>
        <v>197600</v>
      </c>
      <c r="J692" s="20"/>
    </row>
    <row r="693" spans="1:10" x14ac:dyDescent="0.25">
      <c r="A693" s="2" t="s">
        <v>54</v>
      </c>
      <c r="B693" s="8" t="s">
        <v>15</v>
      </c>
      <c r="C693" s="8" t="s">
        <v>139</v>
      </c>
      <c r="D693" s="8" t="s">
        <v>31</v>
      </c>
      <c r="E693" s="3">
        <v>7430275350</v>
      </c>
      <c r="F693" s="3" t="s">
        <v>55</v>
      </c>
      <c r="G693" s="20">
        <v>172900</v>
      </c>
      <c r="H693" s="20"/>
      <c r="I693" s="20">
        <v>197600</v>
      </c>
      <c r="J693" s="20"/>
    </row>
    <row r="694" spans="1:10" ht="63" x14ac:dyDescent="0.25">
      <c r="A694" s="2" t="s">
        <v>476</v>
      </c>
      <c r="B694" s="8" t="s">
        <v>15</v>
      </c>
      <c r="C694" s="8" t="s">
        <v>139</v>
      </c>
      <c r="D694" s="8" t="s">
        <v>31</v>
      </c>
      <c r="E694" s="3">
        <v>7430275570</v>
      </c>
      <c r="G694" s="20">
        <f>G695</f>
        <v>1555300</v>
      </c>
      <c r="H694" s="20"/>
      <c r="I694" s="20">
        <f>I695</f>
        <v>777700</v>
      </c>
      <c r="J694" s="20"/>
    </row>
    <row r="695" spans="1:10" ht="31.5" x14ac:dyDescent="0.25">
      <c r="A695" s="2" t="s">
        <v>477</v>
      </c>
      <c r="B695" s="8" t="s">
        <v>15</v>
      </c>
      <c r="C695" s="8" t="s">
        <v>139</v>
      </c>
      <c r="D695" s="8" t="s">
        <v>31</v>
      </c>
      <c r="E695" s="3">
        <v>7430275570</v>
      </c>
      <c r="F695" s="3" t="s">
        <v>478</v>
      </c>
      <c r="G695" s="20">
        <v>1555300</v>
      </c>
      <c r="H695" s="20"/>
      <c r="I695" s="20">
        <v>777700</v>
      </c>
      <c r="J695" s="20"/>
    </row>
    <row r="696" spans="1:10" ht="31.5" x14ac:dyDescent="0.25">
      <c r="A696" s="25" t="s">
        <v>32</v>
      </c>
      <c r="B696" s="8" t="s">
        <v>15</v>
      </c>
      <c r="C696" s="8" t="s">
        <v>139</v>
      </c>
      <c r="D696" s="8" t="s">
        <v>31</v>
      </c>
      <c r="E696" s="3" t="s">
        <v>33</v>
      </c>
      <c r="G696" s="20">
        <f t="shared" ref="G696:G697" si="75">G697</f>
        <v>1758560</v>
      </c>
      <c r="H696" s="20">
        <f>H697</f>
        <v>0</v>
      </c>
      <c r="I696" s="20">
        <f t="shared" ref="I696:I697" si="76">I697</f>
        <v>1758560</v>
      </c>
      <c r="J696" s="20">
        <f>J697</f>
        <v>0</v>
      </c>
    </row>
    <row r="697" spans="1:10" ht="47.25" x14ac:dyDescent="0.25">
      <c r="A697" s="2" t="s">
        <v>108</v>
      </c>
      <c r="B697" s="8" t="s">
        <v>15</v>
      </c>
      <c r="C697" s="8" t="s">
        <v>139</v>
      </c>
      <c r="D697" s="8" t="s">
        <v>31</v>
      </c>
      <c r="E697" s="3" t="s">
        <v>35</v>
      </c>
      <c r="G697" s="20">
        <f t="shared" si="75"/>
        <v>1758560</v>
      </c>
      <c r="H697" s="20">
        <f>H701+H704</f>
        <v>0</v>
      </c>
      <c r="I697" s="20">
        <f t="shared" si="76"/>
        <v>1758560</v>
      </c>
      <c r="J697" s="20">
        <f>J701+J704</f>
        <v>0</v>
      </c>
    </row>
    <row r="698" spans="1:10" ht="47.25" x14ac:dyDescent="0.25">
      <c r="A698" s="2" t="s">
        <v>65</v>
      </c>
      <c r="B698" s="8" t="s">
        <v>15</v>
      </c>
      <c r="C698" s="8" t="s">
        <v>139</v>
      </c>
      <c r="D698" s="8" t="s">
        <v>31</v>
      </c>
      <c r="E698" s="3" t="s">
        <v>66</v>
      </c>
      <c r="G698" s="20">
        <f>G701+G704+G699</f>
        <v>1758560</v>
      </c>
      <c r="H698" s="20"/>
      <c r="I698" s="20">
        <f>I701+I704+I699</f>
        <v>1758560</v>
      </c>
      <c r="J698" s="20"/>
    </row>
    <row r="699" spans="1:10" ht="69.75" customHeight="1" x14ac:dyDescent="0.25">
      <c r="A699" s="2" t="s">
        <v>479</v>
      </c>
      <c r="B699" s="8" t="s">
        <v>15</v>
      </c>
      <c r="C699" s="8" t="s">
        <v>139</v>
      </c>
      <c r="D699" s="3" t="s">
        <v>31</v>
      </c>
      <c r="E699" s="3">
        <v>7570375210</v>
      </c>
      <c r="F699" s="3" t="s">
        <v>95</v>
      </c>
      <c r="G699" s="20">
        <f>G700</f>
        <v>4709</v>
      </c>
      <c r="H699" s="20"/>
      <c r="I699" s="20">
        <f>I700</f>
        <v>4709</v>
      </c>
      <c r="J699" s="20"/>
    </row>
    <row r="700" spans="1:10" ht="31.5" x14ac:dyDescent="0.25">
      <c r="A700" s="2" t="s">
        <v>89</v>
      </c>
      <c r="B700" s="8" t="s">
        <v>15</v>
      </c>
      <c r="C700" s="3" t="s">
        <v>139</v>
      </c>
      <c r="D700" s="3" t="s">
        <v>31</v>
      </c>
      <c r="E700" s="3">
        <v>7570375210</v>
      </c>
      <c r="F700" s="3">
        <v>600</v>
      </c>
      <c r="G700" s="20">
        <v>4709</v>
      </c>
      <c r="H700" s="20"/>
      <c r="I700" s="20">
        <v>4709</v>
      </c>
      <c r="J700" s="20"/>
    </row>
    <row r="701" spans="1:10" ht="94.5" x14ac:dyDescent="0.25">
      <c r="A701" s="2" t="s">
        <v>480</v>
      </c>
      <c r="B701" s="8" t="s">
        <v>15</v>
      </c>
      <c r="C701" s="23" t="s">
        <v>139</v>
      </c>
      <c r="D701" s="23" t="s">
        <v>31</v>
      </c>
      <c r="E701" s="3">
        <v>7570375520</v>
      </c>
      <c r="G701" s="20">
        <f>G702+G703</f>
        <v>1518951</v>
      </c>
      <c r="H701" s="20"/>
      <c r="I701" s="20">
        <f>I702+I703</f>
        <v>1518951</v>
      </c>
      <c r="J701" s="20"/>
    </row>
    <row r="702" spans="1:10" ht="63" x14ac:dyDescent="0.25">
      <c r="A702" s="2" t="s">
        <v>24</v>
      </c>
      <c r="B702" s="8" t="s">
        <v>15</v>
      </c>
      <c r="C702" s="23" t="s">
        <v>139</v>
      </c>
      <c r="D702" s="23" t="s">
        <v>31</v>
      </c>
      <c r="E702" s="3">
        <v>7570375520</v>
      </c>
      <c r="F702" s="3" t="s">
        <v>25</v>
      </c>
      <c r="G702" s="20">
        <v>1168681.55</v>
      </c>
      <c r="H702" s="20"/>
      <c r="I702" s="20">
        <v>1168681.55</v>
      </c>
      <c r="J702" s="20"/>
    </row>
    <row r="703" spans="1:10" ht="31.5" x14ac:dyDescent="0.25">
      <c r="A703" s="25" t="s">
        <v>44</v>
      </c>
      <c r="B703" s="8" t="s">
        <v>15</v>
      </c>
      <c r="C703" s="23" t="s">
        <v>139</v>
      </c>
      <c r="D703" s="23" t="s">
        <v>31</v>
      </c>
      <c r="E703" s="3">
        <v>7570375520</v>
      </c>
      <c r="F703" s="3" t="s">
        <v>45</v>
      </c>
      <c r="G703" s="20">
        <v>350269.45</v>
      </c>
      <c r="H703" s="20"/>
      <c r="I703" s="20">
        <v>350269.45</v>
      </c>
      <c r="J703" s="20"/>
    </row>
    <row r="704" spans="1:10" ht="99" customHeight="1" x14ac:dyDescent="0.25">
      <c r="A704" s="21" t="s">
        <v>481</v>
      </c>
      <c r="B704" s="8" t="s">
        <v>15</v>
      </c>
      <c r="C704" s="23" t="s">
        <v>139</v>
      </c>
      <c r="D704" s="23" t="s">
        <v>31</v>
      </c>
      <c r="E704" s="23">
        <v>7570375530</v>
      </c>
      <c r="F704" s="23"/>
      <c r="G704" s="27">
        <f>G705+G706</f>
        <v>234900</v>
      </c>
      <c r="H704" s="27"/>
      <c r="I704" s="27">
        <f>I705+I706</f>
        <v>234900</v>
      </c>
      <c r="J704" s="27"/>
    </row>
    <row r="705" spans="1:10" ht="63" x14ac:dyDescent="0.25">
      <c r="A705" s="21" t="s">
        <v>24</v>
      </c>
      <c r="B705" s="8" t="s">
        <v>15</v>
      </c>
      <c r="C705" s="23" t="s">
        <v>139</v>
      </c>
      <c r="D705" s="23" t="s">
        <v>31</v>
      </c>
      <c r="E705" s="23">
        <v>7570375530</v>
      </c>
      <c r="F705" s="23" t="s">
        <v>25</v>
      </c>
      <c r="G705" s="27">
        <v>192000</v>
      </c>
      <c r="H705" s="27"/>
      <c r="I705" s="20">
        <v>192000</v>
      </c>
      <c r="J705" s="20"/>
    </row>
    <row r="706" spans="1:10" ht="31.5" x14ac:dyDescent="0.25">
      <c r="A706" s="21" t="s">
        <v>44</v>
      </c>
      <c r="B706" s="8" t="s">
        <v>15</v>
      </c>
      <c r="C706" s="23" t="s">
        <v>139</v>
      </c>
      <c r="D706" s="23" t="s">
        <v>31</v>
      </c>
      <c r="E706" s="23">
        <v>7570375530</v>
      </c>
      <c r="F706" s="23" t="s">
        <v>45</v>
      </c>
      <c r="G706" s="27">
        <v>42900</v>
      </c>
      <c r="H706" s="27"/>
      <c r="I706" s="27">
        <v>42900</v>
      </c>
      <c r="J706" s="27"/>
    </row>
    <row r="707" spans="1:10" x14ac:dyDescent="0.25">
      <c r="A707" s="21" t="s">
        <v>482</v>
      </c>
      <c r="B707" s="8" t="s">
        <v>15</v>
      </c>
      <c r="C707" s="3" t="s">
        <v>74</v>
      </c>
      <c r="G707" s="20">
        <f>G708+G729+G723</f>
        <v>4076386</v>
      </c>
      <c r="H707" s="20">
        <f>H708+H729</f>
        <v>0</v>
      </c>
      <c r="I707" s="20">
        <f>I708+I729+I723</f>
        <v>2076386</v>
      </c>
      <c r="J707" s="20">
        <f>J708+J729</f>
        <v>0</v>
      </c>
    </row>
    <row r="708" spans="1:10" x14ac:dyDescent="0.25">
      <c r="A708" s="21" t="s">
        <v>483</v>
      </c>
      <c r="B708" s="8" t="s">
        <v>15</v>
      </c>
      <c r="C708" s="3" t="s">
        <v>74</v>
      </c>
      <c r="D708" s="3" t="s">
        <v>17</v>
      </c>
      <c r="G708" s="20">
        <f t="shared" ref="G708:G709" si="77">G709</f>
        <v>1000000</v>
      </c>
      <c r="H708" s="20">
        <f>H709</f>
        <v>0</v>
      </c>
      <c r="I708" s="20">
        <f t="shared" ref="I708:I709" si="78">I709</f>
        <v>500000</v>
      </c>
      <c r="J708" s="20">
        <f>J709</f>
        <v>0</v>
      </c>
    </row>
    <row r="709" spans="1:10" ht="31.5" x14ac:dyDescent="0.25">
      <c r="A709" s="21" t="s">
        <v>484</v>
      </c>
      <c r="B709" s="8" t="s">
        <v>15</v>
      </c>
      <c r="C709" s="3" t="s">
        <v>74</v>
      </c>
      <c r="D709" s="3" t="s">
        <v>17</v>
      </c>
      <c r="E709" s="3" t="s">
        <v>485</v>
      </c>
      <c r="G709" s="20">
        <f t="shared" si="77"/>
        <v>1000000</v>
      </c>
      <c r="H709" s="20"/>
      <c r="I709" s="20">
        <f t="shared" si="78"/>
        <v>500000</v>
      </c>
      <c r="J709" s="20"/>
    </row>
    <row r="710" spans="1:10" ht="47.25" x14ac:dyDescent="0.25">
      <c r="A710" s="21" t="s">
        <v>590</v>
      </c>
      <c r="B710" s="8" t="s">
        <v>15</v>
      </c>
      <c r="C710" s="3" t="s">
        <v>74</v>
      </c>
      <c r="D710" s="3" t="s">
        <v>17</v>
      </c>
      <c r="E710" s="3" t="s">
        <v>487</v>
      </c>
      <c r="G710" s="20">
        <f>G711+G713+G719+G721+G717+G715</f>
        <v>1000000</v>
      </c>
      <c r="H710" s="20"/>
      <c r="I710" s="20">
        <f>I711+I713+I719+I721+I717+I715</f>
        <v>500000</v>
      </c>
      <c r="J710" s="20"/>
    </row>
    <row r="711" spans="1:10" ht="63" hidden="1" x14ac:dyDescent="0.25">
      <c r="A711" s="21" t="s">
        <v>88</v>
      </c>
      <c r="B711" s="8" t="s">
        <v>15</v>
      </c>
      <c r="C711" s="3" t="s">
        <v>74</v>
      </c>
      <c r="D711" s="3" t="s">
        <v>17</v>
      </c>
      <c r="E711" s="3" t="s">
        <v>488</v>
      </c>
      <c r="G711" s="20">
        <f>G712</f>
        <v>0</v>
      </c>
      <c r="H711" s="20"/>
      <c r="I711" s="20">
        <f>I712</f>
        <v>0</v>
      </c>
      <c r="J711" s="20"/>
    </row>
    <row r="712" spans="1:10" ht="31.5" hidden="1" x14ac:dyDescent="0.25">
      <c r="A712" s="21" t="s">
        <v>89</v>
      </c>
      <c r="B712" s="8" t="s">
        <v>15</v>
      </c>
      <c r="C712" s="3" t="s">
        <v>74</v>
      </c>
      <c r="D712" s="3" t="s">
        <v>17</v>
      </c>
      <c r="E712" s="3" t="s">
        <v>488</v>
      </c>
      <c r="F712" s="3" t="s">
        <v>91</v>
      </c>
      <c r="G712" s="20"/>
      <c r="H712" s="20"/>
      <c r="I712" s="20"/>
      <c r="J712" s="20"/>
    </row>
    <row r="713" spans="1:10" ht="63" hidden="1" x14ac:dyDescent="0.25">
      <c r="A713" s="21" t="s">
        <v>26</v>
      </c>
      <c r="B713" s="8" t="s">
        <v>15</v>
      </c>
      <c r="C713" s="3" t="s">
        <v>74</v>
      </c>
      <c r="D713" s="3" t="s">
        <v>17</v>
      </c>
      <c r="E713" s="3" t="s">
        <v>489</v>
      </c>
      <c r="G713" s="20">
        <f>G714</f>
        <v>0</v>
      </c>
      <c r="H713" s="20"/>
      <c r="I713" s="20">
        <f>I714</f>
        <v>0</v>
      </c>
      <c r="J713" s="20"/>
    </row>
    <row r="714" spans="1:10" ht="31.5" hidden="1" x14ac:dyDescent="0.25">
      <c r="A714" s="21" t="s">
        <v>89</v>
      </c>
      <c r="B714" s="8" t="s">
        <v>15</v>
      </c>
      <c r="C714" s="3" t="s">
        <v>74</v>
      </c>
      <c r="D714" s="3" t="s">
        <v>17</v>
      </c>
      <c r="E714" s="3" t="s">
        <v>489</v>
      </c>
      <c r="F714" s="3" t="s">
        <v>91</v>
      </c>
      <c r="G714" s="20"/>
      <c r="H714" s="20"/>
      <c r="I714" s="20"/>
      <c r="J714" s="20"/>
    </row>
    <row r="715" spans="1:10" ht="31.5" hidden="1" x14ac:dyDescent="0.25">
      <c r="A715" s="2" t="s">
        <v>101</v>
      </c>
      <c r="B715" s="8" t="s">
        <v>15</v>
      </c>
      <c r="C715" s="3" t="s">
        <v>74</v>
      </c>
      <c r="D715" s="3" t="s">
        <v>17</v>
      </c>
      <c r="E715" s="3" t="s">
        <v>490</v>
      </c>
      <c r="G715" s="20">
        <f>G716</f>
        <v>0</v>
      </c>
      <c r="H715" s="20"/>
      <c r="I715" s="20">
        <f>I716</f>
        <v>0</v>
      </c>
      <c r="J715" s="20"/>
    </row>
    <row r="716" spans="1:10" ht="23.25" hidden="1" customHeight="1" x14ac:dyDescent="0.25">
      <c r="A716" s="2" t="s">
        <v>89</v>
      </c>
      <c r="B716" s="8" t="s">
        <v>15</v>
      </c>
      <c r="C716" s="3" t="s">
        <v>74</v>
      </c>
      <c r="D716" s="3" t="s">
        <v>17</v>
      </c>
      <c r="E716" s="3" t="s">
        <v>490</v>
      </c>
      <c r="F716" s="3" t="s">
        <v>91</v>
      </c>
      <c r="G716" s="35"/>
      <c r="H716" s="35"/>
      <c r="I716" s="36"/>
      <c r="J716" s="36"/>
    </row>
    <row r="717" spans="1:10" x14ac:dyDescent="0.25">
      <c r="A717" s="2" t="s">
        <v>81</v>
      </c>
      <c r="B717" s="8" t="s">
        <v>15</v>
      </c>
      <c r="C717" s="3" t="s">
        <v>74</v>
      </c>
      <c r="D717" s="3" t="s">
        <v>17</v>
      </c>
      <c r="E717" s="3" t="s">
        <v>491</v>
      </c>
      <c r="G717" s="20">
        <f>G718</f>
        <v>1000000</v>
      </c>
      <c r="H717" s="20"/>
      <c r="I717" s="36">
        <f>I718</f>
        <v>500000</v>
      </c>
      <c r="J717" s="36"/>
    </row>
    <row r="718" spans="1:10" ht="31.5" x14ac:dyDescent="0.25">
      <c r="A718" s="2" t="s">
        <v>44</v>
      </c>
      <c r="B718" s="8" t="s">
        <v>15</v>
      </c>
      <c r="C718" s="3" t="s">
        <v>74</v>
      </c>
      <c r="D718" s="3" t="s">
        <v>17</v>
      </c>
      <c r="E718" s="3" t="s">
        <v>491</v>
      </c>
      <c r="F718" s="3" t="s">
        <v>45</v>
      </c>
      <c r="G718" s="20">
        <v>1000000</v>
      </c>
      <c r="H718" s="20"/>
      <c r="I718" s="36">
        <v>500000</v>
      </c>
      <c r="J718" s="36"/>
    </row>
    <row r="719" spans="1:10" ht="63" hidden="1" x14ac:dyDescent="0.25">
      <c r="A719" s="2" t="s">
        <v>90</v>
      </c>
      <c r="B719" s="8" t="s">
        <v>15</v>
      </c>
      <c r="C719" s="3" t="s">
        <v>74</v>
      </c>
      <c r="D719" s="3" t="s">
        <v>17</v>
      </c>
      <c r="E719" s="3">
        <v>7100371100</v>
      </c>
      <c r="G719" s="20">
        <f>G720</f>
        <v>0</v>
      </c>
      <c r="H719" s="20"/>
      <c r="I719" s="36">
        <f>I720</f>
        <v>0</v>
      </c>
      <c r="J719" s="36"/>
    </row>
    <row r="720" spans="1:10" ht="31.5" hidden="1" x14ac:dyDescent="0.25">
      <c r="A720" s="2" t="s">
        <v>89</v>
      </c>
      <c r="B720" s="8" t="s">
        <v>15</v>
      </c>
      <c r="C720" s="3" t="s">
        <v>74</v>
      </c>
      <c r="D720" s="3" t="s">
        <v>17</v>
      </c>
      <c r="E720" s="3">
        <v>7100371100</v>
      </c>
      <c r="F720" s="3" t="s">
        <v>91</v>
      </c>
      <c r="G720" s="20"/>
      <c r="H720" s="20"/>
      <c r="I720" s="36"/>
      <c r="J720" s="36"/>
    </row>
    <row r="721" spans="1:10" ht="63" hidden="1" x14ac:dyDescent="0.25">
      <c r="A721" s="2" t="s">
        <v>492</v>
      </c>
      <c r="B721" s="8" t="s">
        <v>15</v>
      </c>
      <c r="C721" s="3" t="s">
        <v>74</v>
      </c>
      <c r="D721" s="3" t="s">
        <v>17</v>
      </c>
      <c r="E721" s="3" t="s">
        <v>493</v>
      </c>
      <c r="G721" s="20">
        <f>G722</f>
        <v>0</v>
      </c>
      <c r="H721" s="20"/>
      <c r="I721" s="36">
        <f>I722</f>
        <v>0</v>
      </c>
      <c r="J721" s="36"/>
    </row>
    <row r="722" spans="1:10" ht="31.5" hidden="1" x14ac:dyDescent="0.25">
      <c r="A722" s="2" t="s">
        <v>89</v>
      </c>
      <c r="B722" s="8" t="s">
        <v>15</v>
      </c>
      <c r="C722" s="3" t="s">
        <v>74</v>
      </c>
      <c r="D722" s="3" t="s">
        <v>17</v>
      </c>
      <c r="E722" s="3" t="s">
        <v>493</v>
      </c>
      <c r="F722" s="3" t="s">
        <v>91</v>
      </c>
      <c r="G722" s="20"/>
      <c r="H722" s="20"/>
      <c r="I722" s="36"/>
      <c r="J722" s="36"/>
    </row>
    <row r="723" spans="1:10" x14ac:dyDescent="0.25">
      <c r="A723" s="2" t="s">
        <v>494</v>
      </c>
      <c r="B723" s="8" t="s">
        <v>15</v>
      </c>
      <c r="C723" s="3" t="s">
        <v>74</v>
      </c>
      <c r="D723" s="3" t="s">
        <v>19</v>
      </c>
      <c r="G723" s="20">
        <f>G724</f>
        <v>2576386</v>
      </c>
      <c r="H723" s="20"/>
      <c r="I723" s="36">
        <f>I724</f>
        <v>1076386</v>
      </c>
      <c r="J723" s="36"/>
    </row>
    <row r="724" spans="1:10" ht="47.25" x14ac:dyDescent="0.25">
      <c r="A724" s="2" t="s">
        <v>486</v>
      </c>
      <c r="B724" s="8" t="s">
        <v>15</v>
      </c>
      <c r="C724" s="3" t="s">
        <v>74</v>
      </c>
      <c r="D724" s="3" t="s">
        <v>19</v>
      </c>
      <c r="E724" s="3" t="s">
        <v>487</v>
      </c>
      <c r="G724" s="20">
        <f>G725+G727</f>
        <v>2576386</v>
      </c>
      <c r="H724" s="20"/>
      <c r="I724" s="36">
        <f>I725+I727</f>
        <v>1076386</v>
      </c>
      <c r="J724" s="36"/>
    </row>
    <row r="725" spans="1:10" ht="63" x14ac:dyDescent="0.25">
      <c r="A725" s="2" t="s">
        <v>88</v>
      </c>
      <c r="B725" s="8" t="s">
        <v>15</v>
      </c>
      <c r="C725" s="3" t="s">
        <v>74</v>
      </c>
      <c r="D725" s="3" t="s">
        <v>19</v>
      </c>
      <c r="E725" s="3" t="s">
        <v>488</v>
      </c>
      <c r="G725" s="20">
        <f>G726</f>
        <v>2576386</v>
      </c>
      <c r="H725" s="20"/>
      <c r="I725" s="36">
        <f>I726</f>
        <v>1076386</v>
      </c>
      <c r="J725" s="36"/>
    </row>
    <row r="726" spans="1:10" ht="31.5" x14ac:dyDescent="0.25">
      <c r="A726" s="2" t="s">
        <v>89</v>
      </c>
      <c r="B726" s="8" t="s">
        <v>15</v>
      </c>
      <c r="C726" s="3" t="s">
        <v>74</v>
      </c>
      <c r="D726" s="3" t="s">
        <v>19</v>
      </c>
      <c r="E726" s="3" t="s">
        <v>488</v>
      </c>
      <c r="F726" s="3" t="s">
        <v>91</v>
      </c>
      <c r="G726" s="20">
        <v>2576386</v>
      </c>
      <c r="H726" s="20"/>
      <c r="I726" s="36">
        <v>1076386</v>
      </c>
      <c r="J726" s="36"/>
    </row>
    <row r="727" spans="1:10" ht="47.25" hidden="1" x14ac:dyDescent="0.25">
      <c r="A727" s="2" t="s">
        <v>495</v>
      </c>
      <c r="B727" s="8" t="s">
        <v>15</v>
      </c>
      <c r="C727" s="3" t="s">
        <v>74</v>
      </c>
      <c r="D727" s="3" t="s">
        <v>19</v>
      </c>
      <c r="E727" s="3" t="s">
        <v>496</v>
      </c>
      <c r="G727" s="20">
        <f>G728</f>
        <v>0</v>
      </c>
      <c r="H727" s="20"/>
      <c r="I727" s="36">
        <f>I728</f>
        <v>0</v>
      </c>
      <c r="J727" s="36"/>
    </row>
    <row r="728" spans="1:10" ht="31.5" hidden="1" x14ac:dyDescent="0.25">
      <c r="A728" s="2" t="s">
        <v>89</v>
      </c>
      <c r="B728" s="8" t="s">
        <v>15</v>
      </c>
      <c r="C728" s="3" t="s">
        <v>74</v>
      </c>
      <c r="D728" s="3" t="s">
        <v>19</v>
      </c>
      <c r="E728" s="3" t="s">
        <v>496</v>
      </c>
      <c r="F728" s="3" t="s">
        <v>91</v>
      </c>
      <c r="G728" s="20"/>
      <c r="H728" s="20"/>
      <c r="I728" s="36"/>
      <c r="J728" s="36"/>
    </row>
    <row r="729" spans="1:10" x14ac:dyDescent="0.25">
      <c r="A729" s="2" t="s">
        <v>497</v>
      </c>
      <c r="B729" s="8" t="s">
        <v>15</v>
      </c>
      <c r="C729" s="3" t="s">
        <v>74</v>
      </c>
      <c r="D729" s="3" t="s">
        <v>64</v>
      </c>
      <c r="G729" s="20">
        <f>G730</f>
        <v>500000</v>
      </c>
      <c r="H729" s="20"/>
      <c r="I729" s="36">
        <f>I730</f>
        <v>500000</v>
      </c>
      <c r="J729" s="36"/>
    </row>
    <row r="730" spans="1:10" ht="31.5" x14ac:dyDescent="0.25">
      <c r="A730" s="2" t="s">
        <v>484</v>
      </c>
      <c r="B730" s="8" t="s">
        <v>15</v>
      </c>
      <c r="C730" s="3" t="s">
        <v>74</v>
      </c>
      <c r="D730" s="3" t="s">
        <v>64</v>
      </c>
      <c r="E730" s="3" t="s">
        <v>485</v>
      </c>
      <c r="G730" s="20">
        <f>G731+G738</f>
        <v>500000</v>
      </c>
      <c r="H730" s="20"/>
      <c r="I730" s="36">
        <f>I731+I738</f>
        <v>500000</v>
      </c>
      <c r="J730" s="36"/>
    </row>
    <row r="731" spans="1:10" ht="47.25" x14ac:dyDescent="0.25">
      <c r="A731" s="2" t="s">
        <v>498</v>
      </c>
      <c r="B731" s="8" t="s">
        <v>15</v>
      </c>
      <c r="C731" s="3" t="s">
        <v>74</v>
      </c>
      <c r="D731" s="3" t="s">
        <v>64</v>
      </c>
      <c r="E731" s="3" t="s">
        <v>499</v>
      </c>
      <c r="G731" s="20">
        <f>G732+G734+G736</f>
        <v>500000</v>
      </c>
      <c r="H731" s="20"/>
      <c r="I731" s="36">
        <f>I732+I734+I736</f>
        <v>500000</v>
      </c>
      <c r="J731" s="36"/>
    </row>
    <row r="732" spans="1:10" x14ac:dyDescent="0.25">
      <c r="A732" s="2" t="s">
        <v>81</v>
      </c>
      <c r="B732" s="8" t="s">
        <v>15</v>
      </c>
      <c r="C732" s="3" t="s">
        <v>74</v>
      </c>
      <c r="D732" s="3" t="s">
        <v>64</v>
      </c>
      <c r="E732" s="3" t="s">
        <v>500</v>
      </c>
      <c r="G732" s="20">
        <f>G733</f>
        <v>500000</v>
      </c>
      <c r="H732" s="20"/>
      <c r="I732" s="36">
        <f>I733</f>
        <v>500000</v>
      </c>
      <c r="J732" s="36"/>
    </row>
    <row r="733" spans="1:10" ht="31.5" x14ac:dyDescent="0.25">
      <c r="A733" s="2" t="s">
        <v>89</v>
      </c>
      <c r="B733" s="8" t="s">
        <v>15</v>
      </c>
      <c r="C733" s="3" t="s">
        <v>74</v>
      </c>
      <c r="D733" s="3" t="s">
        <v>64</v>
      </c>
      <c r="E733" s="3" t="s">
        <v>500</v>
      </c>
      <c r="F733" s="3" t="s">
        <v>91</v>
      </c>
      <c r="G733" s="20">
        <v>500000</v>
      </c>
      <c r="H733" s="20"/>
      <c r="I733" s="36">
        <v>500000</v>
      </c>
      <c r="J733" s="36"/>
    </row>
    <row r="734" spans="1:10" hidden="1" x14ac:dyDescent="0.25">
      <c r="A734" s="2" t="s">
        <v>501</v>
      </c>
      <c r="B734" s="8" t="s">
        <v>15</v>
      </c>
      <c r="C734" s="3" t="s">
        <v>74</v>
      </c>
      <c r="D734" s="3" t="s">
        <v>64</v>
      </c>
      <c r="E734" s="3" t="s">
        <v>502</v>
      </c>
      <c r="G734" s="20">
        <f>G735</f>
        <v>0</v>
      </c>
      <c r="H734" s="20"/>
      <c r="I734" s="36">
        <f>I735</f>
        <v>0</v>
      </c>
      <c r="J734" s="36"/>
    </row>
    <row r="735" spans="1:10" ht="31.5" hidden="1" x14ac:dyDescent="0.25">
      <c r="A735" s="2" t="s">
        <v>89</v>
      </c>
      <c r="B735" s="8" t="s">
        <v>15</v>
      </c>
      <c r="C735" s="3" t="s">
        <v>74</v>
      </c>
      <c r="D735" s="3" t="s">
        <v>64</v>
      </c>
      <c r="E735" s="3" t="s">
        <v>503</v>
      </c>
      <c r="F735" s="3" t="s">
        <v>91</v>
      </c>
      <c r="G735" s="20"/>
      <c r="H735" s="20"/>
      <c r="I735" s="36"/>
      <c r="J735" s="36"/>
    </row>
    <row r="736" spans="1:10" ht="31.5" hidden="1" x14ac:dyDescent="0.25">
      <c r="A736" s="2" t="s">
        <v>504</v>
      </c>
      <c r="B736" s="8" t="s">
        <v>15</v>
      </c>
      <c r="C736" s="3" t="s">
        <v>74</v>
      </c>
      <c r="D736" s="3" t="s">
        <v>64</v>
      </c>
      <c r="E736" s="3" t="s">
        <v>503</v>
      </c>
      <c r="G736" s="20">
        <f>G737</f>
        <v>0</v>
      </c>
      <c r="H736" s="20"/>
      <c r="I736" s="36">
        <f>I737</f>
        <v>0</v>
      </c>
      <c r="J736" s="36"/>
    </row>
    <row r="737" spans="1:10" ht="31.5" hidden="1" x14ac:dyDescent="0.25">
      <c r="A737" s="2" t="s">
        <v>89</v>
      </c>
      <c r="B737" s="8" t="s">
        <v>15</v>
      </c>
      <c r="C737" s="3" t="s">
        <v>74</v>
      </c>
      <c r="D737" s="3" t="s">
        <v>64</v>
      </c>
      <c r="E737" s="3" t="s">
        <v>503</v>
      </c>
      <c r="F737" s="3" t="s">
        <v>91</v>
      </c>
      <c r="G737" s="20"/>
      <c r="H737" s="20"/>
      <c r="I737" s="36"/>
      <c r="J737" s="36"/>
    </row>
    <row r="738" spans="1:10" ht="31.5" hidden="1" x14ac:dyDescent="0.25">
      <c r="A738" s="2" t="s">
        <v>505</v>
      </c>
      <c r="B738" s="8" t="s">
        <v>15</v>
      </c>
      <c r="C738" s="3" t="s">
        <v>74</v>
      </c>
      <c r="D738" s="3" t="s">
        <v>64</v>
      </c>
      <c r="E738" s="3" t="s">
        <v>506</v>
      </c>
      <c r="G738" s="20">
        <f>G739+G742+G744</f>
        <v>0</v>
      </c>
      <c r="H738" s="20"/>
      <c r="I738" s="36">
        <f>I739+I742+I744</f>
        <v>0</v>
      </c>
      <c r="J738" s="36"/>
    </row>
    <row r="739" spans="1:10" hidden="1" x14ac:dyDescent="0.25">
      <c r="A739" s="2" t="s">
        <v>81</v>
      </c>
      <c r="C739" s="3" t="s">
        <v>74</v>
      </c>
      <c r="D739" s="3" t="s">
        <v>64</v>
      </c>
      <c r="E739" s="3" t="s">
        <v>507</v>
      </c>
      <c r="G739" s="20">
        <f>G741+G740</f>
        <v>0</v>
      </c>
      <c r="H739" s="20"/>
      <c r="I739" s="36">
        <f>I741+I740</f>
        <v>0</v>
      </c>
      <c r="J739" s="36"/>
    </row>
    <row r="740" spans="1:10" ht="31.5" hidden="1" x14ac:dyDescent="0.25">
      <c r="A740" s="2" t="s">
        <v>44</v>
      </c>
      <c r="C740" s="3" t="s">
        <v>74</v>
      </c>
      <c r="D740" s="3" t="s">
        <v>64</v>
      </c>
      <c r="E740" s="3" t="s">
        <v>507</v>
      </c>
      <c r="F740" s="3" t="s">
        <v>45</v>
      </c>
      <c r="G740" s="20"/>
      <c r="H740" s="20"/>
      <c r="I740" s="36"/>
      <c r="J740" s="36"/>
    </row>
    <row r="741" spans="1:10" ht="31.5" hidden="1" x14ac:dyDescent="0.25">
      <c r="A741" s="2" t="s">
        <v>89</v>
      </c>
      <c r="C741" s="3" t="s">
        <v>74</v>
      </c>
      <c r="D741" s="3" t="s">
        <v>64</v>
      </c>
      <c r="E741" s="3" t="s">
        <v>507</v>
      </c>
      <c r="F741" s="3" t="s">
        <v>91</v>
      </c>
      <c r="G741" s="20"/>
      <c r="H741" s="20"/>
      <c r="I741" s="36"/>
      <c r="J741" s="36"/>
    </row>
    <row r="742" spans="1:10" ht="31.5" hidden="1" x14ac:dyDescent="0.25">
      <c r="A742" s="2" t="s">
        <v>508</v>
      </c>
      <c r="C742" s="3" t="s">
        <v>74</v>
      </c>
      <c r="D742" s="3" t="s">
        <v>64</v>
      </c>
      <c r="E742" s="3" t="s">
        <v>509</v>
      </c>
      <c r="G742" s="20">
        <f>G743</f>
        <v>0</v>
      </c>
      <c r="H742" s="20"/>
      <c r="I742" s="36">
        <f>I743</f>
        <v>0</v>
      </c>
      <c r="J742" s="36"/>
    </row>
    <row r="743" spans="1:10" ht="31.5" hidden="1" x14ac:dyDescent="0.25">
      <c r="A743" s="2" t="s">
        <v>44</v>
      </c>
      <c r="C743" s="3" t="s">
        <v>74</v>
      </c>
      <c r="D743" s="3" t="s">
        <v>64</v>
      </c>
      <c r="E743" s="3" t="s">
        <v>509</v>
      </c>
      <c r="F743" s="3" t="s">
        <v>45</v>
      </c>
      <c r="G743" s="20"/>
      <c r="H743" s="20"/>
      <c r="I743" s="36"/>
      <c r="J743" s="36"/>
    </row>
    <row r="744" spans="1:10" ht="47.25" hidden="1" x14ac:dyDescent="0.25">
      <c r="A744" s="2" t="s">
        <v>510</v>
      </c>
      <c r="C744" s="3" t="s">
        <v>74</v>
      </c>
      <c r="D744" s="3" t="s">
        <v>64</v>
      </c>
      <c r="E744" s="3" t="s">
        <v>511</v>
      </c>
      <c r="G744" s="20">
        <f>G745</f>
        <v>0</v>
      </c>
      <c r="H744" s="20"/>
      <c r="I744" s="36">
        <f>I745</f>
        <v>0</v>
      </c>
      <c r="J744" s="36"/>
    </row>
    <row r="745" spans="1:10" ht="31.5" hidden="1" x14ac:dyDescent="0.25">
      <c r="A745" s="2" t="s">
        <v>44</v>
      </c>
      <c r="C745" s="3" t="s">
        <v>74</v>
      </c>
      <c r="D745" s="3" t="s">
        <v>64</v>
      </c>
      <c r="E745" s="3" t="s">
        <v>511</v>
      </c>
      <c r="F745" s="3" t="s">
        <v>45</v>
      </c>
      <c r="G745" s="20"/>
      <c r="H745" s="20"/>
      <c r="I745" s="36"/>
      <c r="J745" s="36"/>
    </row>
    <row r="746" spans="1:10" x14ac:dyDescent="0.25">
      <c r="A746" s="2" t="s">
        <v>512</v>
      </c>
      <c r="B746" s="8" t="s">
        <v>15</v>
      </c>
      <c r="C746" s="3" t="s">
        <v>217</v>
      </c>
      <c r="G746" s="20">
        <f t="shared" ref="G746:J749" si="79">G747</f>
        <v>6998000</v>
      </c>
      <c r="H746" s="20">
        <f t="shared" si="79"/>
        <v>0</v>
      </c>
      <c r="I746" s="36">
        <f t="shared" si="79"/>
        <v>5998000</v>
      </c>
      <c r="J746" s="36">
        <f t="shared" si="79"/>
        <v>0</v>
      </c>
    </row>
    <row r="747" spans="1:10" x14ac:dyDescent="0.25">
      <c r="A747" s="2" t="s">
        <v>513</v>
      </c>
      <c r="B747" s="8" t="s">
        <v>15</v>
      </c>
      <c r="C747" s="3" t="s">
        <v>217</v>
      </c>
      <c r="D747" s="3" t="s">
        <v>19</v>
      </c>
      <c r="G747" s="20">
        <f t="shared" si="79"/>
        <v>6998000</v>
      </c>
      <c r="H747" s="20">
        <f t="shared" si="79"/>
        <v>0</v>
      </c>
      <c r="I747" s="36">
        <f t="shared" si="79"/>
        <v>5998000</v>
      </c>
      <c r="J747" s="36">
        <f t="shared" si="79"/>
        <v>0</v>
      </c>
    </row>
    <row r="748" spans="1:10" ht="31.5" x14ac:dyDescent="0.25">
      <c r="A748" s="2" t="s">
        <v>32</v>
      </c>
      <c r="B748" s="8" t="s">
        <v>15</v>
      </c>
      <c r="C748" s="3" t="s">
        <v>217</v>
      </c>
      <c r="D748" s="3" t="s">
        <v>19</v>
      </c>
      <c r="E748" s="3" t="s">
        <v>33</v>
      </c>
      <c r="G748" s="20">
        <f t="shared" si="79"/>
        <v>6998000</v>
      </c>
      <c r="H748" s="20"/>
      <c r="I748" s="36">
        <f t="shared" si="79"/>
        <v>5998000</v>
      </c>
      <c r="J748" s="36"/>
    </row>
    <row r="749" spans="1:10" ht="47.25" x14ac:dyDescent="0.25">
      <c r="A749" s="2" t="s">
        <v>514</v>
      </c>
      <c r="B749" s="8" t="s">
        <v>15</v>
      </c>
      <c r="C749" s="3" t="s">
        <v>217</v>
      </c>
      <c r="D749" s="3" t="s">
        <v>19</v>
      </c>
      <c r="E749" s="3" t="s">
        <v>515</v>
      </c>
      <c r="G749" s="20">
        <f t="shared" si="79"/>
        <v>6998000</v>
      </c>
      <c r="H749" s="20"/>
      <c r="I749" s="36">
        <f t="shared" si="79"/>
        <v>5998000</v>
      </c>
      <c r="J749" s="36"/>
    </row>
    <row r="750" spans="1:10" ht="63" x14ac:dyDescent="0.25">
      <c r="A750" s="2" t="s">
        <v>516</v>
      </c>
      <c r="B750" s="8" t="s">
        <v>15</v>
      </c>
      <c r="C750" s="3" t="s">
        <v>217</v>
      </c>
      <c r="D750" s="3" t="s">
        <v>19</v>
      </c>
      <c r="E750" s="3" t="s">
        <v>517</v>
      </c>
      <c r="G750" s="20">
        <f>G751+G755+G757+G759+G753</f>
        <v>6998000</v>
      </c>
      <c r="H750" s="20"/>
      <c r="I750" s="36">
        <f>I751+I755+I757+I759+I753</f>
        <v>5998000</v>
      </c>
      <c r="J750" s="36"/>
    </row>
    <row r="751" spans="1:10" ht="63" x14ac:dyDescent="0.25">
      <c r="A751" s="2" t="s">
        <v>88</v>
      </c>
      <c r="B751" s="8" t="s">
        <v>15</v>
      </c>
      <c r="C751" s="3" t="s">
        <v>217</v>
      </c>
      <c r="D751" s="3" t="s">
        <v>19</v>
      </c>
      <c r="E751" s="3" t="s">
        <v>518</v>
      </c>
      <c r="G751" s="20">
        <f>G752</f>
        <v>6998000</v>
      </c>
      <c r="H751" s="20"/>
      <c r="I751" s="36">
        <f>I752</f>
        <v>5998000</v>
      </c>
      <c r="J751" s="36"/>
    </row>
    <row r="752" spans="1:10" ht="31.5" x14ac:dyDescent="0.25">
      <c r="A752" s="2" t="s">
        <v>89</v>
      </c>
      <c r="B752" s="8" t="s">
        <v>15</v>
      </c>
      <c r="C752" s="3" t="s">
        <v>217</v>
      </c>
      <c r="D752" s="3" t="s">
        <v>19</v>
      </c>
      <c r="E752" s="3" t="s">
        <v>518</v>
      </c>
      <c r="F752" s="3" t="s">
        <v>91</v>
      </c>
      <c r="G752" s="20">
        <v>6998000</v>
      </c>
      <c r="H752" s="20"/>
      <c r="I752" s="36">
        <v>5998000</v>
      </c>
      <c r="J752" s="36"/>
    </row>
    <row r="753" spans="1:10" ht="31.5" hidden="1" x14ac:dyDescent="0.25">
      <c r="A753" s="2" t="s">
        <v>101</v>
      </c>
      <c r="C753" s="3" t="s">
        <v>217</v>
      </c>
      <c r="D753" s="3" t="s">
        <v>19</v>
      </c>
      <c r="E753" s="3" t="s">
        <v>519</v>
      </c>
      <c r="G753" s="37">
        <f>G754</f>
        <v>0</v>
      </c>
      <c r="H753" s="37"/>
      <c r="I753" s="5">
        <f>I754</f>
        <v>0</v>
      </c>
    </row>
    <row r="754" spans="1:10" ht="31.5" hidden="1" x14ac:dyDescent="0.25">
      <c r="A754" s="2" t="s">
        <v>89</v>
      </c>
      <c r="C754" s="3" t="s">
        <v>217</v>
      </c>
      <c r="D754" s="3" t="s">
        <v>19</v>
      </c>
      <c r="E754" s="3" t="s">
        <v>519</v>
      </c>
      <c r="F754" s="3" t="s">
        <v>91</v>
      </c>
      <c r="G754" s="37"/>
      <c r="H754" s="37"/>
    </row>
    <row r="755" spans="1:10" ht="63" hidden="1" x14ac:dyDescent="0.25">
      <c r="A755" s="2" t="s">
        <v>26</v>
      </c>
      <c r="C755" s="3" t="s">
        <v>217</v>
      </c>
      <c r="D755" s="3" t="s">
        <v>19</v>
      </c>
      <c r="E755" s="3">
        <v>7560113060</v>
      </c>
      <c r="G755" s="4">
        <f>G756</f>
        <v>0</v>
      </c>
      <c r="I755" s="5">
        <f>I756</f>
        <v>0</v>
      </c>
    </row>
    <row r="756" spans="1:10" ht="31.5" hidden="1" x14ac:dyDescent="0.25">
      <c r="A756" s="2" t="s">
        <v>89</v>
      </c>
      <c r="C756" s="3" t="s">
        <v>217</v>
      </c>
      <c r="D756" s="3" t="s">
        <v>19</v>
      </c>
      <c r="E756" s="3">
        <v>7560113060</v>
      </c>
      <c r="F756" s="3" t="s">
        <v>91</v>
      </c>
      <c r="G756" s="4">
        <v>0</v>
      </c>
      <c r="I756" s="5">
        <v>0</v>
      </c>
    </row>
    <row r="757" spans="1:10" ht="47.25" hidden="1" x14ac:dyDescent="0.25">
      <c r="A757" s="2" t="s">
        <v>520</v>
      </c>
      <c r="C757" s="3" t="s">
        <v>217</v>
      </c>
      <c r="D757" s="3" t="s">
        <v>19</v>
      </c>
      <c r="E757" s="3">
        <v>7560171100</v>
      </c>
      <c r="G757" s="4">
        <f>G758</f>
        <v>0</v>
      </c>
      <c r="I757" s="5">
        <f>I758</f>
        <v>0</v>
      </c>
    </row>
    <row r="758" spans="1:10" ht="31.5" hidden="1" x14ac:dyDescent="0.25">
      <c r="A758" s="2" t="s">
        <v>89</v>
      </c>
      <c r="C758" s="3" t="s">
        <v>217</v>
      </c>
      <c r="D758" s="3" t="s">
        <v>19</v>
      </c>
      <c r="E758" s="3">
        <v>7560171100</v>
      </c>
      <c r="F758" s="3" t="s">
        <v>91</v>
      </c>
    </row>
    <row r="759" spans="1:10" ht="47.25" hidden="1" x14ac:dyDescent="0.25">
      <c r="A759" s="2" t="s">
        <v>521</v>
      </c>
      <c r="C759" s="3" t="s">
        <v>217</v>
      </c>
      <c r="D759" s="3" t="s">
        <v>19</v>
      </c>
      <c r="E759" s="3" t="s">
        <v>522</v>
      </c>
      <c r="G759" s="4">
        <f>G760</f>
        <v>0</v>
      </c>
      <c r="I759" s="5">
        <f>I760</f>
        <v>0</v>
      </c>
    </row>
    <row r="760" spans="1:10" ht="31.5" hidden="1" x14ac:dyDescent="0.25">
      <c r="A760" s="2" t="s">
        <v>89</v>
      </c>
      <c r="C760" s="3" t="s">
        <v>217</v>
      </c>
      <c r="D760" s="3" t="s">
        <v>19</v>
      </c>
      <c r="E760" s="3" t="s">
        <v>522</v>
      </c>
      <c r="F760" s="3" t="s">
        <v>91</v>
      </c>
    </row>
    <row r="761" spans="1:10" s="38" customFormat="1" x14ac:dyDescent="0.25">
      <c r="A761" s="39" t="s">
        <v>523</v>
      </c>
      <c r="B761" s="40" t="s">
        <v>524</v>
      </c>
      <c r="C761" s="17"/>
      <c r="D761" s="17"/>
      <c r="E761" s="17"/>
      <c r="F761" s="17"/>
      <c r="G761" s="18">
        <f t="shared" ref="G761:J763" si="80">G762</f>
        <v>5361800</v>
      </c>
      <c r="H761" s="18">
        <f t="shared" si="80"/>
        <v>0</v>
      </c>
      <c r="I761" s="18">
        <f t="shared" si="80"/>
        <v>5361800</v>
      </c>
      <c r="J761" s="18">
        <f t="shared" si="80"/>
        <v>0</v>
      </c>
    </row>
    <row r="762" spans="1:10" x14ac:dyDescent="0.25">
      <c r="A762" s="19" t="s">
        <v>16</v>
      </c>
      <c r="B762" s="41" t="s">
        <v>524</v>
      </c>
      <c r="C762" s="3" t="s">
        <v>17</v>
      </c>
      <c r="G762" s="20">
        <f t="shared" si="80"/>
        <v>5361800</v>
      </c>
      <c r="H762" s="20">
        <f t="shared" si="80"/>
        <v>0</v>
      </c>
      <c r="I762" s="20">
        <f t="shared" si="80"/>
        <v>5361800</v>
      </c>
      <c r="J762" s="20">
        <f t="shared" si="80"/>
        <v>0</v>
      </c>
    </row>
    <row r="763" spans="1:10" ht="47.25" x14ac:dyDescent="0.25">
      <c r="A763" s="19" t="s">
        <v>525</v>
      </c>
      <c r="B763" s="41" t="s">
        <v>524</v>
      </c>
      <c r="C763" s="3" t="s">
        <v>17</v>
      </c>
      <c r="D763" s="3" t="s">
        <v>106</v>
      </c>
      <c r="G763" s="20">
        <f t="shared" si="80"/>
        <v>5361800</v>
      </c>
      <c r="H763" s="20">
        <f>H764</f>
        <v>0</v>
      </c>
      <c r="I763" s="20">
        <f>I764</f>
        <v>5361800</v>
      </c>
      <c r="J763" s="20">
        <f>J764</f>
        <v>0</v>
      </c>
    </row>
    <row r="764" spans="1:10" x14ac:dyDescent="0.25">
      <c r="A764" s="19" t="s">
        <v>20</v>
      </c>
      <c r="B764" s="41" t="s">
        <v>524</v>
      </c>
      <c r="C764" s="3" t="s">
        <v>17</v>
      </c>
      <c r="D764" s="3" t="s">
        <v>106</v>
      </c>
      <c r="E764" s="3" t="s">
        <v>21</v>
      </c>
      <c r="G764" s="20">
        <f>G765+G779</f>
        <v>5361800</v>
      </c>
      <c r="H764" s="20"/>
      <c r="I764" s="20">
        <f>I765+I779</f>
        <v>5361800</v>
      </c>
      <c r="J764" s="20"/>
    </row>
    <row r="765" spans="1:10" ht="18.75" customHeight="1" x14ac:dyDescent="0.25">
      <c r="A765" s="19" t="s">
        <v>526</v>
      </c>
      <c r="B765" s="41" t="s">
        <v>524</v>
      </c>
      <c r="C765" s="3" t="s">
        <v>17</v>
      </c>
      <c r="D765" s="3" t="s">
        <v>106</v>
      </c>
      <c r="E765" s="3" t="s">
        <v>527</v>
      </c>
      <c r="G765" s="20">
        <f>G769+G771+G766+G777+G775</f>
        <v>3186800</v>
      </c>
      <c r="H765" s="20"/>
      <c r="I765" s="20">
        <f>I769+I771+I766+I777+I775</f>
        <v>3186800</v>
      </c>
      <c r="J765" s="20"/>
    </row>
    <row r="766" spans="1:10" ht="31.5" x14ac:dyDescent="0.25">
      <c r="A766" s="19" t="s">
        <v>528</v>
      </c>
      <c r="B766" s="41" t="s">
        <v>524</v>
      </c>
      <c r="C766" s="3" t="s">
        <v>17</v>
      </c>
      <c r="D766" s="3" t="s">
        <v>106</v>
      </c>
      <c r="E766" s="3" t="s">
        <v>529</v>
      </c>
      <c r="G766" s="20">
        <f>SUM(G767:G768)</f>
        <v>66800</v>
      </c>
      <c r="H766" s="20"/>
      <c r="I766" s="20">
        <f>SUM(I767:I768)</f>
        <v>66800</v>
      </c>
      <c r="J766" s="20"/>
    </row>
    <row r="767" spans="1:10" ht="63" x14ac:dyDescent="0.25">
      <c r="A767" s="19" t="s">
        <v>24</v>
      </c>
      <c r="B767" s="41" t="s">
        <v>524</v>
      </c>
      <c r="C767" s="3" t="s">
        <v>17</v>
      </c>
      <c r="D767" s="3" t="s">
        <v>106</v>
      </c>
      <c r="E767" s="3" t="s">
        <v>529</v>
      </c>
      <c r="F767" s="3" t="s">
        <v>25</v>
      </c>
      <c r="G767" s="20">
        <v>66800</v>
      </c>
      <c r="H767" s="20"/>
      <c r="I767" s="20">
        <v>66800</v>
      </c>
      <c r="J767" s="20"/>
    </row>
    <row r="768" spans="1:10" x14ac:dyDescent="0.25">
      <c r="A768" s="19" t="s">
        <v>54</v>
      </c>
      <c r="B768" s="41" t="s">
        <v>524</v>
      </c>
      <c r="C768" s="3" t="s">
        <v>17</v>
      </c>
      <c r="D768" s="3" t="s">
        <v>106</v>
      </c>
      <c r="E768" s="3" t="s">
        <v>529</v>
      </c>
      <c r="F768" s="3" t="s">
        <v>55</v>
      </c>
      <c r="G768" s="20"/>
      <c r="H768" s="20"/>
      <c r="I768" s="20"/>
      <c r="J768" s="20"/>
    </row>
    <row r="769" spans="1:10" ht="31.5" x14ac:dyDescent="0.25">
      <c r="A769" s="19" t="s">
        <v>40</v>
      </c>
      <c r="B769" s="41" t="s">
        <v>524</v>
      </c>
      <c r="C769" s="3" t="s">
        <v>17</v>
      </c>
      <c r="D769" s="3" t="s">
        <v>106</v>
      </c>
      <c r="E769" s="3" t="s">
        <v>530</v>
      </c>
      <c r="G769" s="20">
        <f>G770</f>
        <v>2475000</v>
      </c>
      <c r="H769" s="20"/>
      <c r="I769" s="20">
        <f>I770</f>
        <v>2475000</v>
      </c>
      <c r="J769" s="20"/>
    </row>
    <row r="770" spans="1:10" ht="63" x14ac:dyDescent="0.25">
      <c r="A770" s="19" t="s">
        <v>24</v>
      </c>
      <c r="B770" s="41" t="s">
        <v>524</v>
      </c>
      <c r="C770" s="3" t="s">
        <v>17</v>
      </c>
      <c r="D770" s="3" t="s">
        <v>106</v>
      </c>
      <c r="E770" s="3" t="s">
        <v>530</v>
      </c>
      <c r="F770" s="3" t="s">
        <v>25</v>
      </c>
      <c r="G770" s="20">
        <v>2475000</v>
      </c>
      <c r="H770" s="20"/>
      <c r="I770" s="20">
        <v>2475000</v>
      </c>
      <c r="J770" s="20"/>
    </row>
    <row r="771" spans="1:10" ht="31.5" x14ac:dyDescent="0.25">
      <c r="A771" s="19" t="s">
        <v>42</v>
      </c>
      <c r="B771" s="41" t="s">
        <v>524</v>
      </c>
      <c r="C771" s="3" t="s">
        <v>17</v>
      </c>
      <c r="D771" s="3" t="s">
        <v>106</v>
      </c>
      <c r="E771" s="3" t="s">
        <v>531</v>
      </c>
      <c r="G771" s="20">
        <f>SUM(G772:G774)</f>
        <v>645000</v>
      </c>
      <c r="H771" s="20"/>
      <c r="I771" s="20">
        <f>SUM(I772:I774)</f>
        <v>645000</v>
      </c>
      <c r="J771" s="20"/>
    </row>
    <row r="772" spans="1:10" ht="63" x14ac:dyDescent="0.25">
      <c r="A772" s="19" t="s">
        <v>24</v>
      </c>
      <c r="B772" s="41" t="s">
        <v>524</v>
      </c>
      <c r="C772" s="3" t="s">
        <v>17</v>
      </c>
      <c r="D772" s="3" t="s">
        <v>106</v>
      </c>
      <c r="E772" s="3" t="s">
        <v>531</v>
      </c>
      <c r="F772" s="3" t="s">
        <v>25</v>
      </c>
      <c r="G772" s="20">
        <v>50000</v>
      </c>
      <c r="H772" s="20"/>
      <c r="I772" s="20">
        <v>50000</v>
      </c>
      <c r="J772" s="20"/>
    </row>
    <row r="773" spans="1:10" ht="31.5" x14ac:dyDescent="0.25">
      <c r="A773" s="19" t="s">
        <v>44</v>
      </c>
      <c r="B773" s="41" t="s">
        <v>524</v>
      </c>
      <c r="C773" s="3" t="s">
        <v>17</v>
      </c>
      <c r="D773" s="3" t="s">
        <v>106</v>
      </c>
      <c r="E773" s="3" t="s">
        <v>531</v>
      </c>
      <c r="F773" s="3" t="s">
        <v>45</v>
      </c>
      <c r="G773" s="20">
        <v>590000</v>
      </c>
      <c r="H773" s="20"/>
      <c r="I773" s="20">
        <v>590000</v>
      </c>
      <c r="J773" s="20"/>
    </row>
    <row r="774" spans="1:10" x14ac:dyDescent="0.25">
      <c r="A774" s="19" t="s">
        <v>46</v>
      </c>
      <c r="B774" s="41" t="s">
        <v>524</v>
      </c>
      <c r="C774" s="3" t="s">
        <v>17</v>
      </c>
      <c r="D774" s="3" t="s">
        <v>106</v>
      </c>
      <c r="E774" s="3" t="s">
        <v>531</v>
      </c>
      <c r="F774" s="3" t="s">
        <v>47</v>
      </c>
      <c r="G774" s="20">
        <v>5000</v>
      </c>
      <c r="H774" s="20"/>
      <c r="I774" s="20">
        <v>5000</v>
      </c>
      <c r="J774" s="20"/>
    </row>
    <row r="775" spans="1:10" ht="47.25" hidden="1" x14ac:dyDescent="0.25">
      <c r="A775" s="19" t="s">
        <v>50</v>
      </c>
      <c r="B775" s="8"/>
      <c r="C775" s="3" t="s">
        <v>17</v>
      </c>
      <c r="D775" s="3" t="s">
        <v>106</v>
      </c>
      <c r="E775" s="3" t="s">
        <v>532</v>
      </c>
      <c r="G775" s="20">
        <f>G776</f>
        <v>0</v>
      </c>
      <c r="H775" s="20"/>
      <c r="I775" s="20">
        <f>I776</f>
        <v>0</v>
      </c>
      <c r="J775" s="20"/>
    </row>
    <row r="776" spans="1:10" ht="63" hidden="1" x14ac:dyDescent="0.25">
      <c r="A776" s="19" t="s">
        <v>24</v>
      </c>
      <c r="B776" s="8"/>
      <c r="C776" s="3" t="s">
        <v>17</v>
      </c>
      <c r="D776" s="3" t="s">
        <v>106</v>
      </c>
      <c r="E776" s="3" t="s">
        <v>532</v>
      </c>
      <c r="F776" s="3" t="s">
        <v>25</v>
      </c>
      <c r="G776" s="20"/>
      <c r="H776" s="20"/>
      <c r="I776" s="20"/>
      <c r="J776" s="20"/>
    </row>
    <row r="777" spans="1:10" ht="63" hidden="1" x14ac:dyDescent="0.25">
      <c r="A777" s="19" t="s">
        <v>26</v>
      </c>
      <c r="B777" s="8"/>
      <c r="C777" s="3" t="s">
        <v>17</v>
      </c>
      <c r="D777" s="3" t="s">
        <v>106</v>
      </c>
      <c r="E777" s="3" t="s">
        <v>533</v>
      </c>
      <c r="G777" s="20">
        <f>G778</f>
        <v>0</v>
      </c>
      <c r="H777" s="20"/>
      <c r="I777" s="20">
        <f>I778</f>
        <v>0</v>
      </c>
      <c r="J777" s="20"/>
    </row>
    <row r="778" spans="1:10" ht="63" hidden="1" x14ac:dyDescent="0.25">
      <c r="A778" s="19" t="s">
        <v>24</v>
      </c>
      <c r="B778" s="8"/>
      <c r="C778" s="3" t="s">
        <v>17</v>
      </c>
      <c r="D778" s="3" t="s">
        <v>106</v>
      </c>
      <c r="E778" s="3" t="s">
        <v>533</v>
      </c>
      <c r="F778" s="3" t="s">
        <v>25</v>
      </c>
      <c r="G778" s="20">
        <v>0</v>
      </c>
      <c r="H778" s="20"/>
      <c r="I778" s="20">
        <v>0</v>
      </c>
      <c r="J778" s="20"/>
    </row>
    <row r="779" spans="1:10" ht="31.5" x14ac:dyDescent="0.25">
      <c r="A779" s="19" t="s">
        <v>534</v>
      </c>
      <c r="B779" s="41" t="s">
        <v>524</v>
      </c>
      <c r="C779" s="3" t="s">
        <v>17</v>
      </c>
      <c r="D779" s="3" t="s">
        <v>106</v>
      </c>
      <c r="E779" s="3" t="s">
        <v>535</v>
      </c>
      <c r="G779" s="20">
        <f>G780+G784+G782</f>
        <v>2175000</v>
      </c>
      <c r="H779" s="20"/>
      <c r="I779" s="20">
        <f>I780+I784+I782</f>
        <v>2175000</v>
      </c>
      <c r="J779" s="20"/>
    </row>
    <row r="780" spans="1:10" ht="31.5" x14ac:dyDescent="0.25">
      <c r="A780" s="19" t="s">
        <v>536</v>
      </c>
      <c r="B780" s="41" t="s">
        <v>524</v>
      </c>
      <c r="C780" s="3" t="s">
        <v>17</v>
      </c>
      <c r="D780" s="3" t="s">
        <v>106</v>
      </c>
      <c r="E780" s="3" t="s">
        <v>537</v>
      </c>
      <c r="G780" s="20">
        <f>G781</f>
        <v>2175000</v>
      </c>
      <c r="H780" s="20"/>
      <c r="I780" s="20">
        <f>I781</f>
        <v>2175000</v>
      </c>
      <c r="J780" s="20"/>
    </row>
    <row r="781" spans="1:10" ht="63" x14ac:dyDescent="0.25">
      <c r="A781" s="19" t="s">
        <v>24</v>
      </c>
      <c r="B781" s="41" t="s">
        <v>524</v>
      </c>
      <c r="C781" s="3" t="s">
        <v>17</v>
      </c>
      <c r="D781" s="3" t="s">
        <v>106</v>
      </c>
      <c r="E781" s="3" t="s">
        <v>537</v>
      </c>
      <c r="F781" s="3" t="s">
        <v>25</v>
      </c>
      <c r="G781" s="20">
        <v>2175000</v>
      </c>
      <c r="H781" s="20"/>
      <c r="I781" s="20">
        <v>2175000</v>
      </c>
      <c r="J781" s="20"/>
    </row>
    <row r="782" spans="1:10" ht="78.75" hidden="1" x14ac:dyDescent="0.25">
      <c r="A782" s="19" t="s">
        <v>28</v>
      </c>
      <c r="B782" s="8"/>
      <c r="C782" s="3" t="s">
        <v>17</v>
      </c>
      <c r="D782" s="3" t="s">
        <v>106</v>
      </c>
      <c r="E782" s="3" t="s">
        <v>538</v>
      </c>
      <c r="G782" s="20">
        <f>G783</f>
        <v>0</v>
      </c>
      <c r="H782" s="20"/>
      <c r="I782" s="20">
        <f>I783</f>
        <v>0</v>
      </c>
      <c r="J782" s="20"/>
    </row>
    <row r="783" spans="1:10" ht="63" hidden="1" x14ac:dyDescent="0.25">
      <c r="A783" s="19" t="s">
        <v>24</v>
      </c>
      <c r="B783" s="8"/>
      <c r="C783" s="3" t="s">
        <v>17</v>
      </c>
      <c r="D783" s="3" t="s">
        <v>106</v>
      </c>
      <c r="E783" s="3" t="s">
        <v>538</v>
      </c>
      <c r="F783" s="3" t="s">
        <v>25</v>
      </c>
      <c r="G783" s="20"/>
      <c r="H783" s="20"/>
      <c r="I783" s="20"/>
      <c r="J783" s="20"/>
    </row>
    <row r="784" spans="1:10" ht="63" hidden="1" x14ac:dyDescent="0.25">
      <c r="A784" s="19" t="s">
        <v>26</v>
      </c>
      <c r="B784" s="8"/>
      <c r="C784" s="3" t="s">
        <v>17</v>
      </c>
      <c r="D784" s="3" t="s">
        <v>106</v>
      </c>
      <c r="E784" s="3" t="s">
        <v>539</v>
      </c>
      <c r="G784" s="20">
        <f>G785</f>
        <v>0</v>
      </c>
      <c r="H784" s="20"/>
      <c r="I784" s="20">
        <f>I785</f>
        <v>0</v>
      </c>
      <c r="J784" s="20"/>
    </row>
    <row r="785" spans="1:10" ht="63" hidden="1" x14ac:dyDescent="0.25">
      <c r="A785" s="19" t="s">
        <v>24</v>
      </c>
      <c r="B785" s="8"/>
      <c r="C785" s="3" t="s">
        <v>17</v>
      </c>
      <c r="D785" s="3" t="s">
        <v>106</v>
      </c>
      <c r="E785" s="3" t="s">
        <v>539</v>
      </c>
      <c r="F785" s="3" t="s">
        <v>25</v>
      </c>
      <c r="G785" s="20"/>
      <c r="H785" s="20"/>
      <c r="I785" s="20"/>
      <c r="J785" s="20"/>
    </row>
    <row r="786" spans="1:10" s="38" customFormat="1" ht="31.5" x14ac:dyDescent="0.25">
      <c r="A786" s="15" t="s">
        <v>540</v>
      </c>
      <c r="B786" s="16" t="s">
        <v>541</v>
      </c>
      <c r="C786" s="17"/>
      <c r="D786" s="17"/>
      <c r="E786" s="17"/>
      <c r="F786" s="17"/>
      <c r="G786" s="18">
        <f>G787+G794</f>
        <v>79804665</v>
      </c>
      <c r="H786" s="18">
        <f>H787+H794</f>
        <v>0</v>
      </c>
      <c r="I786" s="18">
        <f>I787+I794</f>
        <v>76804665</v>
      </c>
      <c r="J786" s="18">
        <f>J787+J794</f>
        <v>0</v>
      </c>
    </row>
    <row r="787" spans="1:10" x14ac:dyDescent="0.25">
      <c r="A787" s="2" t="s">
        <v>542</v>
      </c>
      <c r="B787" s="8" t="s">
        <v>541</v>
      </c>
      <c r="C787" s="3" t="s">
        <v>78</v>
      </c>
      <c r="G787" s="20">
        <f t="shared" ref="G787:J792" si="81">G788</f>
        <v>15000</v>
      </c>
      <c r="H787" s="20">
        <f t="shared" si="81"/>
        <v>0</v>
      </c>
      <c r="I787" s="36">
        <f t="shared" si="81"/>
        <v>15000</v>
      </c>
      <c r="J787" s="36">
        <f t="shared" si="81"/>
        <v>0</v>
      </c>
    </row>
    <row r="788" spans="1:10" ht="31.5" x14ac:dyDescent="0.25">
      <c r="A788" s="2" t="s">
        <v>543</v>
      </c>
      <c r="B788" s="8" t="s">
        <v>541</v>
      </c>
      <c r="C788" s="3" t="s">
        <v>78</v>
      </c>
      <c r="D788" s="3" t="s">
        <v>17</v>
      </c>
      <c r="G788" s="20">
        <f t="shared" si="81"/>
        <v>15000</v>
      </c>
      <c r="H788" s="20"/>
      <c r="I788" s="36">
        <f t="shared" si="81"/>
        <v>15000</v>
      </c>
      <c r="J788" s="36"/>
    </row>
    <row r="789" spans="1:10" ht="63" x14ac:dyDescent="0.25">
      <c r="A789" s="2" t="s">
        <v>544</v>
      </c>
      <c r="B789" s="8" t="s">
        <v>541</v>
      </c>
      <c r="C789" s="3" t="s">
        <v>78</v>
      </c>
      <c r="D789" s="3" t="s">
        <v>17</v>
      </c>
      <c r="E789" s="3" t="s">
        <v>210</v>
      </c>
      <c r="G789" s="20">
        <f t="shared" si="81"/>
        <v>15000</v>
      </c>
      <c r="H789" s="20"/>
      <c r="I789" s="36">
        <f t="shared" si="81"/>
        <v>15000</v>
      </c>
      <c r="J789" s="36"/>
    </row>
    <row r="790" spans="1:10" ht="31.5" x14ac:dyDescent="0.25">
      <c r="A790" s="2" t="s">
        <v>545</v>
      </c>
      <c r="B790" s="8" t="s">
        <v>541</v>
      </c>
      <c r="C790" s="3" t="s">
        <v>78</v>
      </c>
      <c r="D790" s="3" t="s">
        <v>17</v>
      </c>
      <c r="E790" s="3" t="s">
        <v>546</v>
      </c>
      <c r="G790" s="20">
        <f t="shared" si="81"/>
        <v>15000</v>
      </c>
      <c r="H790" s="20"/>
      <c r="I790" s="36">
        <f t="shared" si="81"/>
        <v>15000</v>
      </c>
      <c r="J790" s="36"/>
    </row>
    <row r="791" spans="1:10" ht="31.5" x14ac:dyDescent="0.25">
      <c r="A791" s="2" t="s">
        <v>547</v>
      </c>
      <c r="B791" s="8" t="s">
        <v>541</v>
      </c>
      <c r="C791" s="3" t="s">
        <v>78</v>
      </c>
      <c r="D791" s="3" t="s">
        <v>17</v>
      </c>
      <c r="E791" s="3" t="s">
        <v>548</v>
      </c>
      <c r="G791" s="20">
        <f t="shared" si="81"/>
        <v>15000</v>
      </c>
      <c r="H791" s="20"/>
      <c r="I791" s="36">
        <f t="shared" si="81"/>
        <v>15000</v>
      </c>
      <c r="J791" s="36"/>
    </row>
    <row r="792" spans="1:10" x14ac:dyDescent="0.25">
      <c r="A792" s="2" t="s">
        <v>549</v>
      </c>
      <c r="B792" s="8" t="s">
        <v>541</v>
      </c>
      <c r="C792" s="3" t="s">
        <v>78</v>
      </c>
      <c r="D792" s="3" t="s">
        <v>17</v>
      </c>
      <c r="E792" s="3" t="s">
        <v>550</v>
      </c>
      <c r="G792" s="20">
        <f t="shared" si="81"/>
        <v>15000</v>
      </c>
      <c r="H792" s="20"/>
      <c r="I792" s="36">
        <f t="shared" si="81"/>
        <v>15000</v>
      </c>
      <c r="J792" s="36"/>
    </row>
    <row r="793" spans="1:10" x14ac:dyDescent="0.25">
      <c r="A793" s="2" t="s">
        <v>551</v>
      </c>
      <c r="B793" s="8" t="s">
        <v>541</v>
      </c>
      <c r="C793" s="3" t="s">
        <v>78</v>
      </c>
      <c r="D793" s="3" t="s">
        <v>17</v>
      </c>
      <c r="E793" s="3" t="s">
        <v>550</v>
      </c>
      <c r="F793" s="3" t="s">
        <v>552</v>
      </c>
      <c r="G793" s="20">
        <v>15000</v>
      </c>
      <c r="H793" s="20"/>
      <c r="I793" s="36">
        <v>15000</v>
      </c>
      <c r="J793" s="36"/>
    </row>
    <row r="794" spans="1:10" ht="47.25" x14ac:dyDescent="0.25">
      <c r="A794" s="2" t="s">
        <v>553</v>
      </c>
      <c r="B794" s="8" t="s">
        <v>541</v>
      </c>
      <c r="C794" s="3" t="s">
        <v>144</v>
      </c>
      <c r="D794" s="3" t="s">
        <v>438</v>
      </c>
      <c r="G794" s="20">
        <f>G795+G811+G805</f>
        <v>79789665</v>
      </c>
      <c r="H794" s="20">
        <f t="shared" ref="H794:H795" si="82">H795</f>
        <v>0</v>
      </c>
      <c r="I794" s="36">
        <f>I795+I811+I805</f>
        <v>76789665</v>
      </c>
      <c r="J794" s="36">
        <f t="shared" ref="J794:J795" si="83">J795</f>
        <v>0</v>
      </c>
    </row>
    <row r="795" spans="1:10" ht="47.25" x14ac:dyDescent="0.25">
      <c r="A795" s="2" t="s">
        <v>554</v>
      </c>
      <c r="B795" s="8" t="s">
        <v>541</v>
      </c>
      <c r="C795" s="3" t="s">
        <v>144</v>
      </c>
      <c r="D795" s="3" t="s">
        <v>17</v>
      </c>
      <c r="G795" s="20">
        <f t="shared" ref="G795:G797" si="84">G796</f>
        <v>69112043</v>
      </c>
      <c r="H795" s="20">
        <f t="shared" si="82"/>
        <v>0</v>
      </c>
      <c r="I795" s="36">
        <f t="shared" ref="I795:I797" si="85">I796</f>
        <v>66112043</v>
      </c>
      <c r="J795" s="36">
        <f t="shared" si="83"/>
        <v>0</v>
      </c>
    </row>
    <row r="796" spans="1:10" ht="63" x14ac:dyDescent="0.25">
      <c r="A796" s="2" t="s">
        <v>544</v>
      </c>
      <c r="B796" s="8" t="s">
        <v>541</v>
      </c>
      <c r="C796" s="3" t="s">
        <v>144</v>
      </c>
      <c r="D796" s="3" t="s">
        <v>17</v>
      </c>
      <c r="E796" s="3" t="s">
        <v>210</v>
      </c>
      <c r="G796" s="20">
        <f t="shared" si="84"/>
        <v>69112043</v>
      </c>
      <c r="H796" s="20"/>
      <c r="I796" s="36">
        <f t="shared" si="85"/>
        <v>66112043</v>
      </c>
      <c r="J796" s="36"/>
    </row>
    <row r="797" spans="1:10" ht="31.5" x14ac:dyDescent="0.25">
      <c r="A797" s="2" t="s">
        <v>545</v>
      </c>
      <c r="B797" s="8" t="s">
        <v>541</v>
      </c>
      <c r="C797" s="3" t="s">
        <v>144</v>
      </c>
      <c r="D797" s="3" t="s">
        <v>17</v>
      </c>
      <c r="E797" s="3" t="s">
        <v>546</v>
      </c>
      <c r="G797" s="20">
        <f t="shared" si="84"/>
        <v>69112043</v>
      </c>
      <c r="H797" s="20"/>
      <c r="I797" s="36">
        <f t="shared" si="85"/>
        <v>66112043</v>
      </c>
      <c r="J797" s="36"/>
    </row>
    <row r="798" spans="1:10" ht="31.5" x14ac:dyDescent="0.25">
      <c r="A798" s="2" t="s">
        <v>555</v>
      </c>
      <c r="B798" s="8" t="s">
        <v>541</v>
      </c>
      <c r="C798" s="3" t="s">
        <v>144</v>
      </c>
      <c r="D798" s="3" t="s">
        <v>17</v>
      </c>
      <c r="E798" s="3" t="s">
        <v>556</v>
      </c>
      <c r="G798" s="20">
        <f>G799+G801+G803</f>
        <v>69112043</v>
      </c>
      <c r="H798" s="20"/>
      <c r="I798" s="36">
        <f>I799+I801+I803</f>
        <v>66112043</v>
      </c>
      <c r="J798" s="36"/>
    </row>
    <row r="799" spans="1:10" ht="66.75" customHeight="1" x14ac:dyDescent="0.25">
      <c r="A799" s="2" t="s">
        <v>557</v>
      </c>
      <c r="B799" s="8" t="s">
        <v>541</v>
      </c>
      <c r="C799" s="3" t="s">
        <v>144</v>
      </c>
      <c r="D799" s="3" t="s">
        <v>17</v>
      </c>
      <c r="E799" s="3">
        <v>7810270530</v>
      </c>
      <c r="F799" s="3" t="s">
        <v>95</v>
      </c>
      <c r="G799" s="20">
        <f>G800</f>
        <v>32903815</v>
      </c>
      <c r="H799" s="20"/>
      <c r="I799" s="36">
        <f>I800</f>
        <v>32903815</v>
      </c>
      <c r="J799" s="36"/>
    </row>
    <row r="800" spans="1:10" x14ac:dyDescent="0.25">
      <c r="A800" s="2" t="s">
        <v>558</v>
      </c>
      <c r="B800" s="8" t="s">
        <v>541</v>
      </c>
      <c r="C800" s="3" t="s">
        <v>144</v>
      </c>
      <c r="D800" s="3" t="s">
        <v>17</v>
      </c>
      <c r="E800" s="3">
        <v>7810270530</v>
      </c>
      <c r="F800" s="3" t="s">
        <v>559</v>
      </c>
      <c r="G800" s="20">
        <v>32903815</v>
      </c>
      <c r="H800" s="20"/>
      <c r="I800" s="36">
        <v>32903815</v>
      </c>
      <c r="J800" s="36"/>
    </row>
    <row r="801" spans="1:10" ht="78.75" x14ac:dyDescent="0.25">
      <c r="A801" s="2" t="s">
        <v>560</v>
      </c>
      <c r="B801" s="8" t="s">
        <v>541</v>
      </c>
      <c r="C801" s="3" t="s">
        <v>144</v>
      </c>
      <c r="D801" s="3" t="s">
        <v>17</v>
      </c>
      <c r="E801" s="3">
        <v>7810275010</v>
      </c>
      <c r="F801" s="3" t="s">
        <v>95</v>
      </c>
      <c r="G801" s="20">
        <f>G802</f>
        <v>6274345</v>
      </c>
      <c r="H801" s="20"/>
      <c r="I801" s="36">
        <f>I802</f>
        <v>6274345</v>
      </c>
      <c r="J801" s="36"/>
    </row>
    <row r="802" spans="1:10" x14ac:dyDescent="0.25">
      <c r="A802" s="2" t="s">
        <v>558</v>
      </c>
      <c r="B802" s="8" t="s">
        <v>541</v>
      </c>
      <c r="C802" s="3" t="s">
        <v>144</v>
      </c>
      <c r="D802" s="3" t="s">
        <v>17</v>
      </c>
      <c r="E802" s="3">
        <v>7810275010</v>
      </c>
      <c r="F802" s="3" t="s">
        <v>559</v>
      </c>
      <c r="G802" s="20">
        <v>6274345</v>
      </c>
      <c r="H802" s="20"/>
      <c r="I802" s="36">
        <v>6274345</v>
      </c>
      <c r="J802" s="36"/>
    </row>
    <row r="803" spans="1:10" ht="83.25" customHeight="1" x14ac:dyDescent="0.25">
      <c r="A803" s="2" t="s">
        <v>561</v>
      </c>
      <c r="B803" s="8" t="s">
        <v>541</v>
      </c>
      <c r="C803" s="3" t="s">
        <v>144</v>
      </c>
      <c r="D803" s="3" t="s">
        <v>17</v>
      </c>
      <c r="E803" s="3" t="s">
        <v>562</v>
      </c>
      <c r="G803" s="20">
        <f>G804</f>
        <v>29933883</v>
      </c>
      <c r="H803" s="20"/>
      <c r="I803" s="36">
        <f>I804</f>
        <v>26933883</v>
      </c>
      <c r="J803" s="36"/>
    </row>
    <row r="804" spans="1:10" x14ac:dyDescent="0.25">
      <c r="A804" s="2" t="s">
        <v>558</v>
      </c>
      <c r="B804" s="8" t="s">
        <v>541</v>
      </c>
      <c r="C804" s="3" t="s">
        <v>144</v>
      </c>
      <c r="D804" s="3" t="s">
        <v>17</v>
      </c>
      <c r="E804" s="3" t="s">
        <v>562</v>
      </c>
      <c r="F804" s="3" t="s">
        <v>559</v>
      </c>
      <c r="G804" s="20">
        <v>29933883</v>
      </c>
      <c r="H804" s="20"/>
      <c r="I804" s="36">
        <f>20558000+7375883-1000000</f>
        <v>26933883</v>
      </c>
      <c r="J804" s="36"/>
    </row>
    <row r="805" spans="1:10" hidden="1" x14ac:dyDescent="0.25">
      <c r="A805" s="2" t="s">
        <v>563</v>
      </c>
      <c r="C805" s="3" t="s">
        <v>144</v>
      </c>
      <c r="D805" s="3" t="s">
        <v>19</v>
      </c>
      <c r="G805" s="20">
        <f t="shared" ref="G805:G813" si="86">G806</f>
        <v>0</v>
      </c>
      <c r="H805" s="20"/>
      <c r="I805" s="36">
        <f t="shared" ref="I805:I813" si="87">I806</f>
        <v>0</v>
      </c>
      <c r="J805" s="36"/>
    </row>
    <row r="806" spans="1:10" ht="63" hidden="1" x14ac:dyDescent="0.25">
      <c r="A806" s="2" t="s">
        <v>544</v>
      </c>
      <c r="C806" s="3" t="s">
        <v>144</v>
      </c>
      <c r="D806" s="3" t="s">
        <v>19</v>
      </c>
      <c r="E806" s="3" t="s">
        <v>210</v>
      </c>
      <c r="G806" s="20">
        <f t="shared" si="86"/>
        <v>0</v>
      </c>
      <c r="H806" s="20"/>
      <c r="I806" s="36">
        <f t="shared" si="87"/>
        <v>0</v>
      </c>
      <c r="J806" s="36"/>
    </row>
    <row r="807" spans="1:10" ht="31.5" hidden="1" x14ac:dyDescent="0.25">
      <c r="A807" s="2" t="s">
        <v>564</v>
      </c>
      <c r="C807" s="3" t="s">
        <v>144</v>
      </c>
      <c r="D807" s="3" t="s">
        <v>19</v>
      </c>
      <c r="E807" s="3" t="s">
        <v>546</v>
      </c>
      <c r="G807" s="20">
        <f t="shared" si="86"/>
        <v>0</v>
      </c>
      <c r="H807" s="20"/>
      <c r="I807" s="36">
        <f t="shared" si="87"/>
        <v>0</v>
      </c>
      <c r="J807" s="36"/>
    </row>
    <row r="808" spans="1:10" ht="31.5" hidden="1" x14ac:dyDescent="0.25">
      <c r="A808" s="2" t="s">
        <v>555</v>
      </c>
      <c r="C808" s="3" t="s">
        <v>144</v>
      </c>
      <c r="D808" s="3" t="s">
        <v>19</v>
      </c>
      <c r="E808" s="3" t="s">
        <v>556</v>
      </c>
      <c r="G808" s="20">
        <f t="shared" si="86"/>
        <v>0</v>
      </c>
      <c r="H808" s="20"/>
      <c r="I808" s="36">
        <f t="shared" si="87"/>
        <v>0</v>
      </c>
      <c r="J808" s="36"/>
    </row>
    <row r="809" spans="1:10" hidden="1" x14ac:dyDescent="0.25">
      <c r="A809" s="2" t="s">
        <v>565</v>
      </c>
      <c r="C809" s="3" t="s">
        <v>144</v>
      </c>
      <c r="D809" s="3" t="s">
        <v>19</v>
      </c>
      <c r="E809" s="3" t="s">
        <v>566</v>
      </c>
      <c r="G809" s="20">
        <f t="shared" si="86"/>
        <v>0</v>
      </c>
      <c r="H809" s="20"/>
      <c r="I809" s="36">
        <f t="shared" si="87"/>
        <v>0</v>
      </c>
      <c r="J809" s="36"/>
    </row>
    <row r="810" spans="1:10" hidden="1" x14ac:dyDescent="0.25">
      <c r="A810" s="2" t="s">
        <v>558</v>
      </c>
      <c r="C810" s="3" t="s">
        <v>144</v>
      </c>
      <c r="D810" s="3" t="s">
        <v>19</v>
      </c>
      <c r="E810" s="3" t="s">
        <v>566</v>
      </c>
      <c r="F810" s="3" t="s">
        <v>559</v>
      </c>
      <c r="G810" s="20"/>
      <c r="H810" s="20"/>
      <c r="I810" s="36"/>
      <c r="J810" s="36"/>
    </row>
    <row r="811" spans="1:10" x14ac:dyDescent="0.25">
      <c r="A811" s="2" t="s">
        <v>567</v>
      </c>
      <c r="B811" s="8" t="s">
        <v>541</v>
      </c>
      <c r="C811" s="3" t="s">
        <v>144</v>
      </c>
      <c r="D811" s="3" t="s">
        <v>106</v>
      </c>
      <c r="G811" s="20">
        <f t="shared" si="86"/>
        <v>10677622</v>
      </c>
      <c r="H811" s="20"/>
      <c r="I811" s="36">
        <f t="shared" si="87"/>
        <v>10677622</v>
      </c>
      <c r="J811" s="36"/>
    </row>
    <row r="812" spans="1:10" ht="63" x14ac:dyDescent="0.25">
      <c r="A812" s="2" t="s">
        <v>544</v>
      </c>
      <c r="B812" s="8" t="s">
        <v>541</v>
      </c>
      <c r="C812" s="3" t="s">
        <v>144</v>
      </c>
      <c r="D812" s="3" t="s">
        <v>106</v>
      </c>
      <c r="E812" s="3" t="s">
        <v>210</v>
      </c>
      <c r="G812" s="20">
        <f t="shared" si="86"/>
        <v>10677622</v>
      </c>
      <c r="H812" s="20"/>
      <c r="I812" s="36">
        <f t="shared" si="87"/>
        <v>10677622</v>
      </c>
      <c r="J812" s="36"/>
    </row>
    <row r="813" spans="1:10" ht="31.5" x14ac:dyDescent="0.25">
      <c r="A813" s="2" t="s">
        <v>564</v>
      </c>
      <c r="B813" s="8" t="s">
        <v>541</v>
      </c>
      <c r="C813" s="3" t="s">
        <v>144</v>
      </c>
      <c r="D813" s="3" t="s">
        <v>106</v>
      </c>
      <c r="E813" s="3" t="s">
        <v>546</v>
      </c>
      <c r="G813" s="20">
        <f t="shared" si="86"/>
        <v>10677622</v>
      </c>
      <c r="H813" s="20"/>
      <c r="I813" s="36">
        <f t="shared" si="87"/>
        <v>10677622</v>
      </c>
      <c r="J813" s="36"/>
    </row>
    <row r="814" spans="1:10" ht="31.5" x14ac:dyDescent="0.25">
      <c r="A814" s="2" t="s">
        <v>555</v>
      </c>
      <c r="B814" s="8" t="s">
        <v>541</v>
      </c>
      <c r="C814" s="3" t="s">
        <v>144</v>
      </c>
      <c r="D814" s="3" t="s">
        <v>106</v>
      </c>
      <c r="E814" s="3" t="s">
        <v>556</v>
      </c>
      <c r="G814" s="20">
        <f>G815+G817</f>
        <v>10677622</v>
      </c>
      <c r="H814" s="20"/>
      <c r="I814" s="36">
        <f>I815+I817</f>
        <v>10677622</v>
      </c>
      <c r="J814" s="36"/>
    </row>
    <row r="815" spans="1:10" ht="47.25" hidden="1" x14ac:dyDescent="0.25">
      <c r="A815" s="2" t="s">
        <v>568</v>
      </c>
      <c r="C815" s="3" t="s">
        <v>144</v>
      </c>
      <c r="D815" s="3" t="s">
        <v>106</v>
      </c>
      <c r="E815" s="3" t="s">
        <v>569</v>
      </c>
      <c r="G815" s="20">
        <f>G816</f>
        <v>0</v>
      </c>
      <c r="H815" s="20"/>
      <c r="I815" s="36">
        <f>I816</f>
        <v>0</v>
      </c>
      <c r="J815" s="36"/>
    </row>
    <row r="816" spans="1:10" hidden="1" x14ac:dyDescent="0.25">
      <c r="A816" s="2" t="s">
        <v>558</v>
      </c>
      <c r="C816" s="3" t="s">
        <v>144</v>
      </c>
      <c r="D816" s="3" t="s">
        <v>106</v>
      </c>
      <c r="E816" s="3" t="s">
        <v>569</v>
      </c>
      <c r="F816" s="3" t="s">
        <v>559</v>
      </c>
      <c r="G816" s="20">
        <v>0</v>
      </c>
      <c r="H816" s="20"/>
      <c r="I816" s="36">
        <v>0</v>
      </c>
      <c r="J816" s="36"/>
    </row>
    <row r="817" spans="1:10" ht="63" x14ac:dyDescent="0.25">
      <c r="A817" s="2" t="s">
        <v>90</v>
      </c>
      <c r="B817" s="8" t="s">
        <v>541</v>
      </c>
      <c r="C817" s="3" t="s">
        <v>144</v>
      </c>
      <c r="D817" s="3" t="s">
        <v>106</v>
      </c>
      <c r="E817" s="3" t="s">
        <v>570</v>
      </c>
      <c r="G817" s="20">
        <f>G818</f>
        <v>10677622</v>
      </c>
      <c r="H817" s="20"/>
      <c r="I817" s="36">
        <f>I818</f>
        <v>10677622</v>
      </c>
      <c r="J817" s="36"/>
    </row>
    <row r="818" spans="1:10" x14ac:dyDescent="0.25">
      <c r="A818" s="2" t="s">
        <v>558</v>
      </c>
      <c r="B818" s="8" t="s">
        <v>541</v>
      </c>
      <c r="C818" s="3" t="s">
        <v>144</v>
      </c>
      <c r="D818" s="3" t="s">
        <v>106</v>
      </c>
      <c r="E818" s="3" t="s">
        <v>570</v>
      </c>
      <c r="F818" s="3" t="s">
        <v>559</v>
      </c>
      <c r="G818" s="20">
        <v>10677622</v>
      </c>
      <c r="H818" s="20"/>
      <c r="I818" s="36">
        <v>10677622</v>
      </c>
      <c r="J818" s="36"/>
    </row>
    <row r="819" spans="1:10" s="38" customFormat="1" ht="31.5" x14ac:dyDescent="0.25">
      <c r="A819" s="39" t="s">
        <v>571</v>
      </c>
      <c r="B819" s="40" t="s">
        <v>572</v>
      </c>
      <c r="C819" s="17"/>
      <c r="D819" s="17"/>
      <c r="E819" s="17"/>
      <c r="F819" s="17"/>
      <c r="G819" s="18">
        <f t="shared" ref="G819:J821" si="88">G820</f>
        <v>1773800</v>
      </c>
      <c r="H819" s="18">
        <f t="shared" si="88"/>
        <v>0</v>
      </c>
      <c r="I819" s="18">
        <f t="shared" si="88"/>
        <v>1723800</v>
      </c>
      <c r="J819" s="18">
        <f t="shared" si="88"/>
        <v>0</v>
      </c>
    </row>
    <row r="820" spans="1:10" x14ac:dyDescent="0.25">
      <c r="A820" s="19" t="s">
        <v>16</v>
      </c>
      <c r="B820" s="31" t="s">
        <v>572</v>
      </c>
      <c r="C820" s="3" t="s">
        <v>17</v>
      </c>
      <c r="G820" s="20">
        <f t="shared" si="88"/>
        <v>1773800</v>
      </c>
      <c r="H820" s="20">
        <f t="shared" si="88"/>
        <v>0</v>
      </c>
      <c r="I820" s="20">
        <f t="shared" si="88"/>
        <v>1723800</v>
      </c>
      <c r="J820" s="20">
        <f t="shared" si="88"/>
        <v>0</v>
      </c>
    </row>
    <row r="821" spans="1:10" ht="47.25" x14ac:dyDescent="0.25">
      <c r="A821" s="19" t="s">
        <v>573</v>
      </c>
      <c r="B821" s="31" t="s">
        <v>572</v>
      </c>
      <c r="C821" s="3" t="s">
        <v>17</v>
      </c>
      <c r="D821" s="3" t="s">
        <v>275</v>
      </c>
      <c r="G821" s="20">
        <f t="shared" si="88"/>
        <v>1773800</v>
      </c>
      <c r="H821" s="20"/>
      <c r="I821" s="20">
        <f>I822</f>
        <v>1723800</v>
      </c>
      <c r="J821" s="20"/>
    </row>
    <row r="822" spans="1:10" ht="31.5" x14ac:dyDescent="0.25">
      <c r="A822" s="19" t="s">
        <v>574</v>
      </c>
      <c r="B822" s="31" t="s">
        <v>572</v>
      </c>
      <c r="C822" s="3" t="s">
        <v>17</v>
      </c>
      <c r="D822" s="3" t="s">
        <v>275</v>
      </c>
      <c r="E822" s="3" t="s">
        <v>575</v>
      </c>
      <c r="G822" s="20">
        <f>G823+G825+G829+G831+G835</f>
        <v>1773800</v>
      </c>
      <c r="H822" s="20"/>
      <c r="I822" s="20">
        <f>I823+I825+I829+I831+I835</f>
        <v>1723800</v>
      </c>
      <c r="J822" s="20"/>
    </row>
    <row r="823" spans="1:10" ht="31.5" x14ac:dyDescent="0.25">
      <c r="A823" s="19" t="s">
        <v>576</v>
      </c>
      <c r="B823" s="31" t="s">
        <v>572</v>
      </c>
      <c r="C823" s="3" t="s">
        <v>17</v>
      </c>
      <c r="D823" s="3" t="s">
        <v>275</v>
      </c>
      <c r="E823" s="3" t="s">
        <v>577</v>
      </c>
      <c r="G823" s="20">
        <f>SUM(G824)</f>
        <v>1408800</v>
      </c>
      <c r="H823" s="20"/>
      <c r="I823" s="20">
        <f>SUM(I824)</f>
        <v>1408800</v>
      </c>
      <c r="J823" s="20"/>
    </row>
    <row r="824" spans="1:10" ht="63" x14ac:dyDescent="0.25">
      <c r="A824" s="19" t="s">
        <v>24</v>
      </c>
      <c r="B824" s="31" t="s">
        <v>572</v>
      </c>
      <c r="C824" s="3" t="s">
        <v>17</v>
      </c>
      <c r="D824" s="3" t="s">
        <v>275</v>
      </c>
      <c r="E824" s="3" t="s">
        <v>577</v>
      </c>
      <c r="F824" s="3" t="s">
        <v>25</v>
      </c>
      <c r="G824" s="20">
        <v>1408800</v>
      </c>
      <c r="H824" s="20"/>
      <c r="I824" s="20">
        <v>1408800</v>
      </c>
      <c r="J824" s="20"/>
    </row>
    <row r="825" spans="1:10" ht="31.5" x14ac:dyDescent="0.25">
      <c r="A825" s="19" t="s">
        <v>578</v>
      </c>
      <c r="B825" s="31" t="s">
        <v>572</v>
      </c>
      <c r="C825" s="3" t="s">
        <v>17</v>
      </c>
      <c r="D825" s="3" t="s">
        <v>275</v>
      </c>
      <c r="E825" s="3" t="s">
        <v>579</v>
      </c>
      <c r="G825" s="20">
        <f>G827+G826+G828</f>
        <v>315000</v>
      </c>
      <c r="H825" s="20"/>
      <c r="I825" s="20">
        <f>I827+I826+I828</f>
        <v>315000</v>
      </c>
      <c r="J825" s="20"/>
    </row>
    <row r="826" spans="1:10" ht="63" x14ac:dyDescent="0.25">
      <c r="A826" s="19" t="s">
        <v>24</v>
      </c>
      <c r="B826" s="31" t="s">
        <v>572</v>
      </c>
      <c r="C826" s="3" t="s">
        <v>17</v>
      </c>
      <c r="D826" s="3" t="s">
        <v>275</v>
      </c>
      <c r="E826" s="3" t="s">
        <v>579</v>
      </c>
      <c r="F826" s="3" t="s">
        <v>25</v>
      </c>
      <c r="G826" s="20">
        <v>7000</v>
      </c>
      <c r="H826" s="20"/>
      <c r="I826" s="20">
        <v>7000</v>
      </c>
      <c r="J826" s="20"/>
    </row>
    <row r="827" spans="1:10" ht="31.5" x14ac:dyDescent="0.25">
      <c r="A827" s="2" t="s">
        <v>44</v>
      </c>
      <c r="B827" s="31" t="s">
        <v>572</v>
      </c>
      <c r="C827" s="8" t="s">
        <v>17</v>
      </c>
      <c r="D827" s="8" t="s">
        <v>275</v>
      </c>
      <c r="E827" s="3" t="s">
        <v>579</v>
      </c>
      <c r="F827" s="8" t="s">
        <v>45</v>
      </c>
      <c r="G827" s="22">
        <v>308000</v>
      </c>
      <c r="H827" s="22"/>
      <c r="I827" s="22">
        <v>308000</v>
      </c>
      <c r="J827" s="22"/>
    </row>
    <row r="828" spans="1:10" hidden="1" x14ac:dyDescent="0.25">
      <c r="A828" s="19" t="s">
        <v>46</v>
      </c>
      <c r="B828" s="8"/>
      <c r="C828" s="8" t="s">
        <v>17</v>
      </c>
      <c r="D828" s="8" t="s">
        <v>275</v>
      </c>
      <c r="E828" s="8" t="s">
        <v>579</v>
      </c>
      <c r="F828" s="8" t="s">
        <v>47</v>
      </c>
      <c r="G828" s="22"/>
      <c r="H828" s="22"/>
      <c r="I828" s="22"/>
      <c r="J828" s="22"/>
    </row>
    <row r="829" spans="1:10" ht="63" x14ac:dyDescent="0.25">
      <c r="A829" s="19" t="s">
        <v>26</v>
      </c>
      <c r="B829" s="31" t="s">
        <v>572</v>
      </c>
      <c r="C829" s="8" t="s">
        <v>17</v>
      </c>
      <c r="D829" s="8" t="s">
        <v>275</v>
      </c>
      <c r="E829" s="8" t="s">
        <v>580</v>
      </c>
      <c r="F829" s="8"/>
      <c r="G829" s="22">
        <f>G830</f>
        <v>50000</v>
      </c>
      <c r="H829" s="22"/>
      <c r="I829" s="22">
        <f>I830</f>
        <v>0</v>
      </c>
      <c r="J829" s="22"/>
    </row>
    <row r="830" spans="1:10" ht="63" x14ac:dyDescent="0.25">
      <c r="A830" s="19" t="s">
        <v>24</v>
      </c>
      <c r="B830" s="31" t="s">
        <v>572</v>
      </c>
      <c r="C830" s="8" t="s">
        <v>17</v>
      </c>
      <c r="D830" s="8" t="s">
        <v>275</v>
      </c>
      <c r="E830" s="8" t="s">
        <v>580</v>
      </c>
      <c r="F830" s="8" t="s">
        <v>25</v>
      </c>
      <c r="G830" s="22">
        <v>50000</v>
      </c>
      <c r="H830" s="22"/>
      <c r="I830" s="22">
        <v>0</v>
      </c>
      <c r="J830" s="22"/>
    </row>
    <row r="831" spans="1:10" ht="47.25" hidden="1" customHeight="1" x14ac:dyDescent="0.25">
      <c r="A831" s="19" t="s">
        <v>581</v>
      </c>
      <c r="B831" s="8"/>
      <c r="C831" s="8" t="s">
        <v>17</v>
      </c>
      <c r="D831" s="8" t="s">
        <v>275</v>
      </c>
      <c r="E831" s="8" t="s">
        <v>582</v>
      </c>
      <c r="F831" s="8"/>
      <c r="G831" s="22">
        <f>G832</f>
        <v>0</v>
      </c>
      <c r="H831" s="22"/>
      <c r="I831" s="22">
        <f>I832</f>
        <v>0</v>
      </c>
      <c r="J831" s="22"/>
    </row>
    <row r="832" spans="1:10" ht="47.25" hidden="1" customHeight="1" x14ac:dyDescent="0.25">
      <c r="A832" s="2" t="s">
        <v>583</v>
      </c>
      <c r="B832" s="8"/>
      <c r="C832" s="42" t="s">
        <v>17</v>
      </c>
      <c r="D832" s="43" t="s">
        <v>275</v>
      </c>
      <c r="E832" s="8" t="s">
        <v>584</v>
      </c>
      <c r="F832" s="8"/>
      <c r="G832" s="22">
        <f>SUM(G833:G834)</f>
        <v>0</v>
      </c>
      <c r="H832" s="22"/>
      <c r="I832" s="22">
        <f>SUM(I833:I834)</f>
        <v>0</v>
      </c>
      <c r="J832" s="22"/>
    </row>
    <row r="833" spans="1:10" ht="63" hidden="1" customHeight="1" x14ac:dyDescent="0.25">
      <c r="A833" s="2" t="s">
        <v>24</v>
      </c>
      <c r="B833" s="8"/>
      <c r="C833" s="42" t="s">
        <v>17</v>
      </c>
      <c r="D833" s="43" t="s">
        <v>275</v>
      </c>
      <c r="E833" s="8" t="s">
        <v>584</v>
      </c>
      <c r="F833" s="8" t="s">
        <v>25</v>
      </c>
      <c r="G833" s="22"/>
      <c r="H833" s="22"/>
      <c r="I833" s="22"/>
      <c r="J833" s="22"/>
    </row>
    <row r="834" spans="1:10" ht="31.5" hidden="1" customHeight="1" x14ac:dyDescent="0.25">
      <c r="A834" s="2" t="s">
        <v>44</v>
      </c>
      <c r="B834" s="8"/>
      <c r="C834" s="42" t="s">
        <v>17</v>
      </c>
      <c r="D834" s="43" t="s">
        <v>275</v>
      </c>
      <c r="E834" s="8" t="s">
        <v>584</v>
      </c>
      <c r="F834" s="8" t="s">
        <v>45</v>
      </c>
      <c r="G834" s="22"/>
      <c r="H834" s="22"/>
      <c r="I834" s="22"/>
      <c r="J834" s="22"/>
    </row>
    <row r="835" spans="1:10" ht="47.25" hidden="1" customHeight="1" x14ac:dyDescent="0.25">
      <c r="A835" s="25" t="s">
        <v>585</v>
      </c>
      <c r="B835" s="8"/>
      <c r="C835" s="42" t="s">
        <v>17</v>
      </c>
      <c r="D835" s="43" t="s">
        <v>275</v>
      </c>
      <c r="E835" s="8" t="s">
        <v>586</v>
      </c>
      <c r="F835" s="8"/>
      <c r="G835" s="22">
        <f t="shared" ref="G835:G836" si="89">G836</f>
        <v>0</v>
      </c>
      <c r="H835" s="22"/>
      <c r="I835" s="22">
        <f t="shared" ref="I835:I836" si="90">I836</f>
        <v>0</v>
      </c>
      <c r="J835" s="22"/>
    </row>
    <row r="836" spans="1:10" ht="47.25" hidden="1" customHeight="1" x14ac:dyDescent="0.25">
      <c r="A836" s="44" t="s">
        <v>583</v>
      </c>
      <c r="B836" s="8"/>
      <c r="C836" s="42" t="s">
        <v>17</v>
      </c>
      <c r="D836" s="43" t="s">
        <v>275</v>
      </c>
      <c r="E836" s="8" t="s">
        <v>587</v>
      </c>
      <c r="F836" s="8"/>
      <c r="G836" s="22">
        <f t="shared" si="89"/>
        <v>0</v>
      </c>
      <c r="H836" s="22"/>
      <c r="I836" s="22">
        <f t="shared" si="90"/>
        <v>0</v>
      </c>
      <c r="J836" s="22"/>
    </row>
    <row r="837" spans="1:10" ht="63" hidden="1" customHeight="1" x14ac:dyDescent="0.25">
      <c r="A837" s="19" t="s">
        <v>24</v>
      </c>
      <c r="B837" s="8"/>
      <c r="C837" s="42" t="s">
        <v>17</v>
      </c>
      <c r="D837" s="43" t="s">
        <v>275</v>
      </c>
      <c r="E837" s="8" t="s">
        <v>587</v>
      </c>
      <c r="F837" s="8" t="s">
        <v>25</v>
      </c>
      <c r="G837" s="22"/>
      <c r="H837" s="22"/>
      <c r="I837" s="22"/>
      <c r="J837" s="22"/>
    </row>
    <row r="838" spans="1:10" s="38" customFormat="1" x14ac:dyDescent="0.25">
      <c r="A838" s="45" t="s">
        <v>588</v>
      </c>
      <c r="B838" s="46"/>
      <c r="C838" s="17"/>
      <c r="D838" s="17"/>
      <c r="E838" s="17"/>
      <c r="F838" s="17"/>
      <c r="G838" s="18">
        <f>G8+G761+G786+G819</f>
        <v>763600132.69000006</v>
      </c>
      <c r="H838" s="18">
        <f>H8+H761+H786+H819</f>
        <v>16082095.66</v>
      </c>
      <c r="I838" s="18">
        <f>I8+I761+I786+I819</f>
        <v>727837445.18000007</v>
      </c>
      <c r="J838" s="18">
        <f>J8+J761+J786+J819</f>
        <v>16206169.029999999</v>
      </c>
    </row>
  </sheetData>
  <mergeCells count="11">
    <mergeCell ref="A2:J2"/>
    <mergeCell ref="G3:J3"/>
    <mergeCell ref="A4:J4"/>
    <mergeCell ref="A6:A7"/>
    <mergeCell ref="B6:B7"/>
    <mergeCell ref="C6:C7"/>
    <mergeCell ref="D6:D7"/>
    <mergeCell ref="E6:E7"/>
    <mergeCell ref="F6:F7"/>
    <mergeCell ref="G6:H6"/>
    <mergeCell ref="I6:J6"/>
  </mergeCells>
  <pageMargins left="0.94488199999999978" right="0.55118100000000014" top="0.78740199999999982" bottom="0.78740199999999982" header="0.51181100000000002" footer="0.51181100000000002"/>
  <pageSetup paperSize="9" scale="46" firstPageNumber="0" fitToHeight="15"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прил.5</vt:lpstr>
      <vt:lpstr>прил.5!Область_печати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ch_bi</dc:creator>
  <cp:lastModifiedBy>kuznetsova</cp:lastModifiedBy>
  <cp:revision>2</cp:revision>
  <dcterms:created xsi:type="dcterms:W3CDTF">2009-02-18T13:12:00Z</dcterms:created>
  <dcterms:modified xsi:type="dcterms:W3CDTF">2024-12-20T11:36:24Z</dcterms:modified>
  <cp:version>1048576</cp:version>
</cp:coreProperties>
</file>