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019" sheetId="10" r:id="rId1"/>
  </sheets>
  <calcPr calcId="124519"/>
</workbook>
</file>

<file path=xl/calcChain.xml><?xml version="1.0" encoding="utf-8"?>
<calcChain xmlns="http://schemas.openxmlformats.org/spreadsheetml/2006/main">
  <c r="Q26" i="10"/>
  <c r="P26"/>
  <c r="O26"/>
  <c r="M26"/>
  <c r="L26"/>
  <c r="K26"/>
  <c r="I26"/>
  <c r="H26"/>
  <c r="G26"/>
  <c r="E26"/>
  <c r="D26"/>
  <c r="C26"/>
  <c r="Q25"/>
  <c r="P25"/>
  <c r="O25"/>
  <c r="M25"/>
  <c r="L25"/>
  <c r="K25"/>
  <c r="I25"/>
  <c r="H25"/>
  <c r="G25"/>
  <c r="E25"/>
  <c r="D25"/>
  <c r="C25"/>
  <c r="Q24"/>
  <c r="P24"/>
  <c r="O24"/>
  <c r="M24"/>
  <c r="L24"/>
  <c r="K24"/>
  <c r="I24"/>
  <c r="H24"/>
  <c r="G24"/>
  <c r="E24"/>
  <c r="D24"/>
  <c r="C24"/>
  <c r="Q22"/>
  <c r="P22"/>
  <c r="O22"/>
  <c r="M22"/>
  <c r="L22"/>
  <c r="K22"/>
  <c r="I22"/>
  <c r="H22"/>
  <c r="G22"/>
  <c r="E22"/>
  <c r="D22"/>
  <c r="C22"/>
  <c r="R21"/>
  <c r="N21"/>
  <c r="J21"/>
  <c r="F21"/>
  <c r="R20"/>
  <c r="N20"/>
  <c r="J20"/>
  <c r="J19" s="1"/>
  <c r="F20"/>
  <c r="Q19"/>
  <c r="P19"/>
  <c r="O19"/>
  <c r="M19"/>
  <c r="L19"/>
  <c r="K19"/>
  <c r="I19"/>
  <c r="H19"/>
  <c r="G19"/>
  <c r="E19"/>
  <c r="D19"/>
  <c r="C19"/>
  <c r="R18"/>
  <c r="N18"/>
  <c r="J18"/>
  <c r="F18"/>
  <c r="R17"/>
  <c r="N17"/>
  <c r="J17"/>
  <c r="F17"/>
  <c r="R16"/>
  <c r="N16"/>
  <c r="J16"/>
  <c r="J15" s="1"/>
  <c r="F16"/>
  <c r="Q15"/>
  <c r="P15"/>
  <c r="O15"/>
  <c r="M15"/>
  <c r="L15"/>
  <c r="K15"/>
  <c r="I15"/>
  <c r="H15"/>
  <c r="G15"/>
  <c r="F15"/>
  <c r="E15"/>
  <c r="D15"/>
  <c r="C15"/>
  <c r="R14"/>
  <c r="N14"/>
  <c r="J14"/>
  <c r="F14"/>
  <c r="R13"/>
  <c r="N13"/>
  <c r="J13"/>
  <c r="F13"/>
  <c r="R12"/>
  <c r="N12"/>
  <c r="J12"/>
  <c r="F12"/>
  <c r="Q11"/>
  <c r="P11"/>
  <c r="O11"/>
  <c r="N11"/>
  <c r="M11"/>
  <c r="L11"/>
  <c r="K11"/>
  <c r="J11"/>
  <c r="I11"/>
  <c r="H11"/>
  <c r="G11"/>
  <c r="F11"/>
  <c r="E11"/>
  <c r="D11"/>
  <c r="C11"/>
  <c r="R10"/>
  <c r="N10"/>
  <c r="J10"/>
  <c r="F10"/>
  <c r="R9"/>
  <c r="R26" s="1"/>
  <c r="N9"/>
  <c r="N26" s="1"/>
  <c r="J9"/>
  <c r="J26" s="1"/>
  <c r="F9"/>
  <c r="F26" s="1"/>
  <c r="R8"/>
  <c r="R25" s="1"/>
  <c r="N8"/>
  <c r="N25" s="1"/>
  <c r="J8"/>
  <c r="J25" s="1"/>
  <c r="F8"/>
  <c r="F25" s="1"/>
  <c r="R7"/>
  <c r="R24" s="1"/>
  <c r="N7"/>
  <c r="N24" s="1"/>
  <c r="J7"/>
  <c r="J24" s="1"/>
  <c r="F7"/>
  <c r="F24" s="1"/>
  <c r="R6"/>
  <c r="Q6"/>
  <c r="Q23" s="1"/>
  <c r="P6"/>
  <c r="P23" s="1"/>
  <c r="O6"/>
  <c r="O23" s="1"/>
  <c r="N6"/>
  <c r="M6"/>
  <c r="M23" s="1"/>
  <c r="L6"/>
  <c r="L23" s="1"/>
  <c r="K6"/>
  <c r="K23" s="1"/>
  <c r="J6"/>
  <c r="J23" s="1"/>
  <c r="I6"/>
  <c r="I23" s="1"/>
  <c r="H6"/>
  <c r="H23" s="1"/>
  <c r="G6"/>
  <c r="G23" s="1"/>
  <c r="F6"/>
  <c r="E6"/>
  <c r="E23" s="1"/>
  <c r="D6"/>
  <c r="D23" s="1"/>
  <c r="C6"/>
  <c r="C23" s="1"/>
  <c r="R5"/>
  <c r="R22" s="1"/>
  <c r="N5"/>
  <c r="N22" s="1"/>
  <c r="J5"/>
  <c r="J22" s="1"/>
  <c r="F5"/>
  <c r="F22" s="1"/>
  <c r="S10" l="1"/>
  <c r="S13"/>
  <c r="S16"/>
  <c r="S18"/>
  <c r="S20"/>
  <c r="S12"/>
  <c r="S14"/>
  <c r="S17"/>
  <c r="F19"/>
  <c r="F23" s="1"/>
  <c r="S21"/>
  <c r="S11"/>
  <c r="S8"/>
  <c r="S25" s="1"/>
  <c r="R11"/>
  <c r="N15"/>
  <c r="R15"/>
  <c r="N19"/>
  <c r="R19"/>
  <c r="S5"/>
  <c r="S22" s="1"/>
  <c r="S7"/>
  <c r="S9"/>
  <c r="S26" s="1"/>
  <c r="N23" l="1"/>
  <c r="R23"/>
  <c r="S19"/>
  <c r="S15"/>
  <c r="S24"/>
  <c r="S6"/>
  <c r="S23" l="1"/>
</calcChain>
</file>

<file path=xl/sharedStrings.xml><?xml version="1.0" encoding="utf-8"?>
<sst xmlns="http://schemas.openxmlformats.org/spreadsheetml/2006/main" count="47" uniqueCount="30">
  <si>
    <t>население</t>
  </si>
  <si>
    <t>юр.лица</t>
  </si>
  <si>
    <t>Тетрино</t>
  </si>
  <si>
    <t>Пялица</t>
  </si>
  <si>
    <t>Чаваньга</t>
  </si>
  <si>
    <t>Чапома</t>
  </si>
  <si>
    <t>ВСЕГО</t>
  </si>
  <si>
    <t>общее потребление</t>
  </si>
  <si>
    <t>выработка</t>
  </si>
  <si>
    <t>1кв.</t>
  </si>
  <si>
    <t>янв.</t>
  </si>
  <si>
    <t>февр.</t>
  </si>
  <si>
    <t>март</t>
  </si>
  <si>
    <t>апр.</t>
  </si>
  <si>
    <t>май</t>
  </si>
  <si>
    <t>июнь</t>
  </si>
  <si>
    <t>2кв.</t>
  </si>
  <si>
    <t>июль</t>
  </si>
  <si>
    <t>авг.</t>
  </si>
  <si>
    <t>сент.</t>
  </si>
  <si>
    <t>3кв.</t>
  </si>
  <si>
    <t>окт.</t>
  </si>
  <si>
    <t>нояб.</t>
  </si>
  <si>
    <t>дек.</t>
  </si>
  <si>
    <t>4кв.</t>
  </si>
  <si>
    <t>год</t>
  </si>
  <si>
    <t>наименование сел</t>
  </si>
  <si>
    <t>Муниципальное унитарное предприятие "Сервис"</t>
  </si>
  <si>
    <t>церковь</t>
  </si>
  <si>
    <t>Фактическое потребление электроэнергии по селам Терского района за 2019 год.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</si>
</sst>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1" fillId="0" borderId="0" xfId="0" applyNumberFormat="1" applyFont="1" applyAlignment="1">
      <alignment vertical="top"/>
    </xf>
    <xf numFmtId="1" fontId="1" fillId="0" borderId="1" xfId="0" applyNumberFormat="1" applyFont="1" applyBorder="1" applyAlignment="1">
      <alignment vertical="top"/>
    </xf>
    <xf numFmtId="1" fontId="1" fillId="0" borderId="1" xfId="0" applyNumberFormat="1" applyFont="1" applyBorder="1" applyAlignment="1">
      <alignment horizontal="center" vertical="top"/>
    </xf>
    <xf numFmtId="1" fontId="1" fillId="0" borderId="2" xfId="0" applyNumberFormat="1" applyFont="1" applyBorder="1" applyAlignment="1">
      <alignment vertical="top"/>
    </xf>
    <xf numFmtId="1" fontId="1" fillId="0" borderId="3" xfId="0" applyNumberFormat="1" applyFont="1" applyBorder="1" applyAlignment="1">
      <alignment vertical="top"/>
    </xf>
    <xf numFmtId="1" fontId="1" fillId="0" borderId="5" xfId="0" applyNumberFormat="1" applyFont="1" applyBorder="1" applyAlignment="1">
      <alignment vertical="top"/>
    </xf>
    <xf numFmtId="1" fontId="1" fillId="0" borderId="8" xfId="0" applyNumberFormat="1" applyFont="1" applyBorder="1" applyAlignment="1">
      <alignment vertical="top"/>
    </xf>
    <xf numFmtId="1" fontId="1" fillId="0" borderId="5" xfId="0" applyNumberFormat="1" applyFont="1" applyBorder="1" applyAlignment="1">
      <alignment horizontal="center" vertical="top"/>
    </xf>
    <xf numFmtId="1" fontId="3" fillId="0" borderId="5" xfId="0" applyNumberFormat="1" applyFont="1" applyBorder="1" applyAlignment="1">
      <alignment vertical="top"/>
    </xf>
    <xf numFmtId="1" fontId="4" fillId="0" borderId="14" xfId="0" applyNumberFormat="1" applyFont="1" applyFill="1" applyBorder="1" applyAlignment="1"/>
    <xf numFmtId="0" fontId="5" fillId="0" borderId="0" xfId="0" applyFont="1"/>
    <xf numFmtId="1" fontId="2" fillId="0" borderId="1" xfId="0" applyNumberFormat="1" applyFont="1" applyBorder="1" applyAlignment="1">
      <alignment horizontal="center" vertical="top"/>
    </xf>
    <xf numFmtId="1" fontId="3" fillId="0" borderId="1" xfId="0" applyNumberFormat="1" applyFont="1" applyBorder="1" applyAlignment="1">
      <alignment vertical="top"/>
    </xf>
    <xf numFmtId="1" fontId="3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" fontId="2" fillId="0" borderId="2" xfId="0" applyNumberFormat="1" applyFont="1" applyBorder="1" applyAlignment="1">
      <alignment vertical="top"/>
    </xf>
    <xf numFmtId="1" fontId="1" fillId="0" borderId="3" xfId="0" applyNumberFormat="1" applyFont="1" applyBorder="1" applyAlignment="1">
      <alignment horizontal="center" vertical="top"/>
    </xf>
    <xf numFmtId="1" fontId="2" fillId="0" borderId="3" xfId="0" applyNumberFormat="1" applyFont="1" applyBorder="1" applyAlignment="1">
      <alignment horizontal="center" vertical="top"/>
    </xf>
    <xf numFmtId="1" fontId="2" fillId="0" borderId="5" xfId="0" applyNumberFormat="1" applyFont="1" applyBorder="1" applyAlignment="1">
      <alignment horizontal="center" vertical="top"/>
    </xf>
    <xf numFmtId="1" fontId="2" fillId="0" borderId="6" xfId="0" applyNumberFormat="1" applyFont="1" applyBorder="1" applyAlignment="1">
      <alignment vertical="top"/>
    </xf>
    <xf numFmtId="1" fontId="2" fillId="0" borderId="10" xfId="0" applyNumberFormat="1" applyFont="1" applyBorder="1" applyAlignment="1">
      <alignment vertical="top"/>
    </xf>
    <xf numFmtId="1" fontId="1" fillId="0" borderId="8" xfId="0" applyNumberFormat="1" applyFont="1" applyBorder="1" applyAlignment="1">
      <alignment horizontal="center" vertical="top"/>
    </xf>
    <xf numFmtId="1" fontId="2" fillId="0" borderId="8" xfId="0" applyNumberFormat="1" applyFont="1" applyBorder="1" applyAlignment="1">
      <alignment horizontal="center" vertical="top"/>
    </xf>
    <xf numFmtId="1" fontId="2" fillId="0" borderId="9" xfId="0" applyNumberFormat="1" applyFont="1" applyBorder="1" applyAlignment="1">
      <alignment vertical="top"/>
    </xf>
    <xf numFmtId="1" fontId="1" fillId="0" borderId="2" xfId="0" applyNumberFormat="1" applyFont="1" applyBorder="1" applyAlignment="1">
      <alignment horizontal="center" vertical="top"/>
    </xf>
    <xf numFmtId="1" fontId="2" fillId="0" borderId="2" xfId="0" applyNumberFormat="1" applyFont="1" applyBorder="1" applyAlignment="1">
      <alignment horizontal="center" vertical="top"/>
    </xf>
    <xf numFmtId="1" fontId="3" fillId="0" borderId="5" xfId="0" applyNumberFormat="1" applyFont="1" applyBorder="1" applyAlignment="1">
      <alignment horizontal="center" vertical="top"/>
    </xf>
    <xf numFmtId="1" fontId="3" fillId="0" borderId="6" xfId="0" applyNumberFormat="1" applyFont="1" applyBorder="1" applyAlignment="1">
      <alignment vertical="top"/>
    </xf>
    <xf numFmtId="1" fontId="3" fillId="0" borderId="10" xfId="0" applyNumberFormat="1" applyFont="1" applyBorder="1" applyAlignment="1">
      <alignment vertical="top"/>
    </xf>
    <xf numFmtId="1" fontId="2" fillId="0" borderId="7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top"/>
    </xf>
    <xf numFmtId="1" fontId="2" fillId="0" borderId="11" xfId="0" applyNumberFormat="1" applyFont="1" applyBorder="1" applyAlignment="1">
      <alignment vertical="top"/>
    </xf>
    <xf numFmtId="1" fontId="2" fillId="0" borderId="13" xfId="0" applyNumberFormat="1" applyFont="1" applyBorder="1" applyAlignment="1">
      <alignment vertical="top"/>
    </xf>
    <xf numFmtId="1" fontId="1" fillId="0" borderId="12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1" fillId="0" borderId="4" xfId="0" applyNumberFormat="1" applyFont="1" applyBorder="1" applyAlignment="1">
      <alignment horizontal="center" vertical="top" wrapText="1"/>
    </xf>
    <xf numFmtId="1" fontId="1" fillId="0" borderId="16" xfId="0" applyNumberFormat="1" applyFont="1" applyBorder="1" applyAlignment="1">
      <alignment horizontal="center" vertical="top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7"/>
  <sheetViews>
    <sheetView tabSelected="1" zoomScale="80" zoomScaleNormal="80" workbookViewId="0">
      <selection activeCell="O32" sqref="O32"/>
    </sheetView>
  </sheetViews>
  <sheetFormatPr defaultRowHeight="15"/>
  <cols>
    <col min="2" max="2" width="19.7109375" customWidth="1"/>
    <col min="3" max="3" width="9.5703125" bestFit="1" customWidth="1"/>
    <col min="4" max="4" width="10" customWidth="1"/>
    <col min="5" max="5" width="9.28515625" bestFit="1" customWidth="1"/>
    <col min="6" max="6" width="9.85546875" style="11" bestFit="1" customWidth="1"/>
    <col min="7" max="9" width="9.28515625" bestFit="1" customWidth="1"/>
    <col min="10" max="10" width="9.85546875" style="11" bestFit="1" customWidth="1"/>
    <col min="11" max="11" width="9.140625" customWidth="1"/>
    <col min="12" max="12" width="9.28515625" bestFit="1" customWidth="1"/>
    <col min="13" max="13" width="9.85546875" customWidth="1"/>
    <col min="14" max="14" width="9.85546875" style="11" bestFit="1" customWidth="1"/>
    <col min="15" max="15" width="9.7109375" customWidth="1"/>
    <col min="16" max="17" width="9.28515625" bestFit="1" customWidth="1"/>
    <col min="18" max="18" width="8.85546875" style="11" customWidth="1"/>
    <col min="19" max="19" width="9.42578125" style="11" customWidth="1"/>
  </cols>
  <sheetData>
    <row r="1" spans="1:19" ht="20.25">
      <c r="C1" s="40" t="s">
        <v>27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9" ht="19.5" thickBot="1">
      <c r="A2" s="1"/>
      <c r="B2" s="1"/>
      <c r="C2" s="1"/>
      <c r="D2" s="41" t="s">
        <v>29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9" ht="15" customHeight="1">
      <c r="A3" s="42" t="s">
        <v>26</v>
      </c>
      <c r="B3" s="6"/>
      <c r="C3" s="8" t="s">
        <v>10</v>
      </c>
      <c r="D3" s="8" t="s">
        <v>11</v>
      </c>
      <c r="E3" s="8" t="s">
        <v>12</v>
      </c>
      <c r="F3" s="20" t="s">
        <v>9</v>
      </c>
      <c r="G3" s="8" t="s">
        <v>13</v>
      </c>
      <c r="H3" s="8" t="s">
        <v>14</v>
      </c>
      <c r="I3" s="8" t="s">
        <v>15</v>
      </c>
      <c r="J3" s="20" t="s">
        <v>16</v>
      </c>
      <c r="K3" s="8" t="s">
        <v>17</v>
      </c>
      <c r="L3" s="8" t="s">
        <v>18</v>
      </c>
      <c r="M3" s="8" t="s">
        <v>19</v>
      </c>
      <c r="N3" s="20" t="s">
        <v>20</v>
      </c>
      <c r="O3" s="8" t="s">
        <v>21</v>
      </c>
      <c r="P3" s="8" t="s">
        <v>22</v>
      </c>
      <c r="Q3" s="8" t="s">
        <v>23</v>
      </c>
      <c r="R3" s="20" t="s">
        <v>24</v>
      </c>
      <c r="S3" s="32" t="s">
        <v>25</v>
      </c>
    </row>
    <row r="4" spans="1:19" ht="15.75" thickBot="1">
      <c r="A4" s="43"/>
      <c r="B4" s="4"/>
      <c r="C4" s="4"/>
      <c r="D4" s="4"/>
      <c r="E4" s="4"/>
      <c r="F4" s="17"/>
      <c r="G4" s="4"/>
      <c r="H4" s="4"/>
      <c r="I4" s="4"/>
      <c r="J4" s="17"/>
      <c r="K4" s="4"/>
      <c r="L4" s="4"/>
      <c r="M4" s="4"/>
      <c r="N4" s="17"/>
      <c r="O4" s="4"/>
      <c r="P4" s="4"/>
      <c r="Q4" s="4"/>
      <c r="R4" s="17"/>
      <c r="S4" s="33"/>
    </row>
    <row r="5" spans="1:19">
      <c r="A5" s="44" t="s">
        <v>2</v>
      </c>
      <c r="B5" s="6" t="s">
        <v>8</v>
      </c>
      <c r="C5" s="8">
        <v>2240</v>
      </c>
      <c r="D5" s="8">
        <v>2520</v>
      </c>
      <c r="E5" s="8">
        <v>2240</v>
      </c>
      <c r="F5" s="20">
        <f t="shared" ref="F5:F21" si="0">SUM(C5:E5)</f>
        <v>7000</v>
      </c>
      <c r="G5" s="8">
        <v>2240</v>
      </c>
      <c r="H5" s="8">
        <v>2280</v>
      </c>
      <c r="I5" s="8">
        <v>3280</v>
      </c>
      <c r="J5" s="20">
        <f t="shared" ref="J5:J21" si="1">SUM(G5:I5)</f>
        <v>7800</v>
      </c>
      <c r="K5" s="8">
        <v>4507</v>
      </c>
      <c r="L5" s="8">
        <v>5603</v>
      </c>
      <c r="M5" s="8">
        <v>3800</v>
      </c>
      <c r="N5" s="20">
        <f t="shared" ref="N5:N21" si="2">SUM(K5:M5)</f>
        <v>13910</v>
      </c>
      <c r="O5" s="8">
        <v>631</v>
      </c>
      <c r="P5" s="8">
        <v>3480</v>
      </c>
      <c r="Q5" s="8">
        <v>2320</v>
      </c>
      <c r="R5" s="20">
        <f t="shared" ref="R5:R21" si="3">SUM(O5:Q5)</f>
        <v>6431</v>
      </c>
      <c r="S5" s="21">
        <f t="shared" ref="S5:S21" si="4">SUM(R5,N5,J5,F5)</f>
        <v>35141</v>
      </c>
    </row>
    <row r="6" spans="1:19">
      <c r="A6" s="36"/>
      <c r="B6" s="2" t="s">
        <v>7</v>
      </c>
      <c r="C6" s="3">
        <f>SUM(C7:C9)</f>
        <v>2214</v>
      </c>
      <c r="D6" s="3">
        <f t="shared" ref="D6:S6" si="5">SUM(D7:D9)</f>
        <v>2354</v>
      </c>
      <c r="E6" s="3">
        <f t="shared" si="5"/>
        <v>1999</v>
      </c>
      <c r="F6" s="12">
        <f t="shared" si="5"/>
        <v>6567</v>
      </c>
      <c r="G6" s="3">
        <f>SUM(G7:G9)</f>
        <v>1896</v>
      </c>
      <c r="H6" s="3">
        <f>SUM(H7:H9)</f>
        <v>2137</v>
      </c>
      <c r="I6" s="3">
        <f>SUM(I7:I8)</f>
        <v>3340</v>
      </c>
      <c r="J6" s="12">
        <f>SUM(J7:J9)</f>
        <v>7373</v>
      </c>
      <c r="K6" s="12">
        <f t="shared" ref="K6:M6" si="6">SUM(K7:K9)</f>
        <v>4131</v>
      </c>
      <c r="L6" s="12">
        <f t="shared" si="6"/>
        <v>4933</v>
      </c>
      <c r="M6" s="12">
        <f t="shared" si="6"/>
        <v>3647</v>
      </c>
      <c r="N6" s="12">
        <f t="shared" si="5"/>
        <v>12711</v>
      </c>
      <c r="O6" s="3">
        <f>SUM(O7:O9)</f>
        <v>2820</v>
      </c>
      <c r="P6" s="3">
        <f t="shared" ref="P6:Q6" si="7">SUM(P7:P9)</f>
        <v>3184</v>
      </c>
      <c r="Q6" s="3">
        <f t="shared" si="7"/>
        <v>2495</v>
      </c>
      <c r="R6" s="12">
        <f t="shared" si="5"/>
        <v>8499</v>
      </c>
      <c r="S6" s="22">
        <f t="shared" si="5"/>
        <v>35150</v>
      </c>
    </row>
    <row r="7" spans="1:19">
      <c r="A7" s="36"/>
      <c r="B7" s="2" t="s">
        <v>0</v>
      </c>
      <c r="C7" s="3">
        <v>1638</v>
      </c>
      <c r="D7" s="3">
        <v>1870</v>
      </c>
      <c r="E7" s="3">
        <v>1649</v>
      </c>
      <c r="F7" s="12">
        <f t="shared" si="0"/>
        <v>5157</v>
      </c>
      <c r="G7" s="3">
        <v>1552</v>
      </c>
      <c r="H7" s="3">
        <v>1710</v>
      </c>
      <c r="I7" s="3">
        <v>2841</v>
      </c>
      <c r="J7" s="12">
        <f t="shared" si="1"/>
        <v>6103</v>
      </c>
      <c r="K7" s="3">
        <v>3807</v>
      </c>
      <c r="L7" s="3">
        <v>4461</v>
      </c>
      <c r="M7" s="3">
        <v>3183</v>
      </c>
      <c r="N7" s="12">
        <f t="shared" si="2"/>
        <v>11451</v>
      </c>
      <c r="O7" s="3">
        <v>2600</v>
      </c>
      <c r="P7" s="3">
        <v>3076</v>
      </c>
      <c r="Q7" s="3">
        <v>1920</v>
      </c>
      <c r="R7" s="12">
        <f t="shared" si="3"/>
        <v>7596</v>
      </c>
      <c r="S7" s="22">
        <f t="shared" si="4"/>
        <v>30307</v>
      </c>
    </row>
    <row r="8" spans="1:19">
      <c r="A8" s="36"/>
      <c r="B8" s="2" t="s">
        <v>1</v>
      </c>
      <c r="C8" s="3">
        <v>576</v>
      </c>
      <c r="D8" s="3">
        <v>484</v>
      </c>
      <c r="E8" s="3">
        <v>350</v>
      </c>
      <c r="F8" s="12">
        <f>SUM(C8:E8)</f>
        <v>1410</v>
      </c>
      <c r="G8" s="3">
        <v>344</v>
      </c>
      <c r="H8" s="3">
        <v>427</v>
      </c>
      <c r="I8" s="3">
        <v>499</v>
      </c>
      <c r="J8" s="12">
        <f t="shared" si="1"/>
        <v>1270</v>
      </c>
      <c r="K8" s="3">
        <v>324</v>
      </c>
      <c r="L8" s="3">
        <v>472</v>
      </c>
      <c r="M8" s="3">
        <v>464</v>
      </c>
      <c r="N8" s="12">
        <f t="shared" si="2"/>
        <v>1260</v>
      </c>
      <c r="O8" s="3">
        <v>220</v>
      </c>
      <c r="P8" s="3">
        <v>108</v>
      </c>
      <c r="Q8" s="3">
        <v>575</v>
      </c>
      <c r="R8" s="12">
        <f t="shared" si="3"/>
        <v>903</v>
      </c>
      <c r="S8" s="22">
        <f>SUM(R8,N8,J8,F8)</f>
        <v>4843</v>
      </c>
    </row>
    <row r="9" spans="1:19" ht="15.75" thickBot="1">
      <c r="A9" s="45"/>
      <c r="B9" s="7" t="s">
        <v>28</v>
      </c>
      <c r="C9" s="23"/>
      <c r="D9" s="23"/>
      <c r="E9" s="23"/>
      <c r="F9" s="24">
        <f>SUM(C9:E9)</f>
        <v>0</v>
      </c>
      <c r="G9" s="23"/>
      <c r="H9" s="23"/>
      <c r="I9" s="23"/>
      <c r="J9" s="24">
        <f t="shared" si="1"/>
        <v>0</v>
      </c>
      <c r="K9" s="23"/>
      <c r="L9" s="23"/>
      <c r="M9" s="23"/>
      <c r="N9" s="24">
        <f t="shared" si="2"/>
        <v>0</v>
      </c>
      <c r="O9" s="23"/>
      <c r="P9" s="23"/>
      <c r="Q9" s="23"/>
      <c r="R9" s="24">
        <f t="shared" si="3"/>
        <v>0</v>
      </c>
      <c r="S9" s="25">
        <f>SUM(R9,N9,J9,F9)</f>
        <v>0</v>
      </c>
    </row>
    <row r="10" spans="1:19">
      <c r="A10" s="35" t="s">
        <v>3</v>
      </c>
      <c r="B10" s="5" t="s">
        <v>8</v>
      </c>
      <c r="C10" s="18">
        <v>1914</v>
      </c>
      <c r="D10" s="18">
        <v>2056</v>
      </c>
      <c r="E10" s="18">
        <v>1375</v>
      </c>
      <c r="F10" s="19">
        <f t="shared" si="0"/>
        <v>5345</v>
      </c>
      <c r="G10" s="18">
        <v>2861</v>
      </c>
      <c r="H10" s="18">
        <v>2105</v>
      </c>
      <c r="I10" s="18">
        <v>2331</v>
      </c>
      <c r="J10" s="19">
        <f t="shared" si="1"/>
        <v>7297</v>
      </c>
      <c r="K10" s="18">
        <v>3352</v>
      </c>
      <c r="L10" s="18">
        <v>3200</v>
      </c>
      <c r="M10" s="18">
        <v>6433</v>
      </c>
      <c r="N10" s="19">
        <f t="shared" si="2"/>
        <v>12985</v>
      </c>
      <c r="O10" s="18">
        <v>3482</v>
      </c>
      <c r="P10" s="18">
        <v>2281</v>
      </c>
      <c r="Q10" s="18">
        <v>1755</v>
      </c>
      <c r="R10" s="19">
        <f t="shared" si="3"/>
        <v>7518</v>
      </c>
      <c r="S10" s="34">
        <f t="shared" si="4"/>
        <v>33145</v>
      </c>
    </row>
    <row r="11" spans="1:19">
      <c r="A11" s="36"/>
      <c r="B11" s="2" t="s">
        <v>7</v>
      </c>
      <c r="C11" s="3">
        <f>SUM(C12:C13)</f>
        <v>1841</v>
      </c>
      <c r="D11" s="3">
        <f t="shared" ref="D11:S11" si="8">SUM(D12:D13)</f>
        <v>1925</v>
      </c>
      <c r="E11" s="3">
        <f t="shared" si="8"/>
        <v>1271</v>
      </c>
      <c r="F11" s="12">
        <f t="shared" si="8"/>
        <v>5037</v>
      </c>
      <c r="G11" s="3">
        <f>SUM(G12:G13)</f>
        <v>2341</v>
      </c>
      <c r="H11" s="3">
        <f>SUM(H12:H13)</f>
        <v>853</v>
      </c>
      <c r="I11" s="3">
        <f>SUM(I12:I13)</f>
        <v>2120</v>
      </c>
      <c r="J11" s="12">
        <f t="shared" si="8"/>
        <v>5314</v>
      </c>
      <c r="K11" s="12">
        <f t="shared" si="8"/>
        <v>3105</v>
      </c>
      <c r="L11" s="12">
        <f t="shared" si="8"/>
        <v>367</v>
      </c>
      <c r="M11" s="12">
        <f t="shared" si="8"/>
        <v>4386</v>
      </c>
      <c r="N11" s="12">
        <f t="shared" si="8"/>
        <v>7858</v>
      </c>
      <c r="O11" s="3">
        <f>SUM(O12:O13)</f>
        <v>3863</v>
      </c>
      <c r="P11" s="3">
        <f t="shared" ref="P11:Q11" si="9">SUM(P12:P13)</f>
        <v>2338</v>
      </c>
      <c r="Q11" s="3">
        <f t="shared" si="9"/>
        <v>1726</v>
      </c>
      <c r="R11" s="12">
        <f t="shared" si="8"/>
        <v>7927</v>
      </c>
      <c r="S11" s="22">
        <f t="shared" si="8"/>
        <v>26136</v>
      </c>
    </row>
    <row r="12" spans="1:19">
      <c r="A12" s="36"/>
      <c r="B12" s="2" t="s">
        <v>0</v>
      </c>
      <c r="C12" s="3">
        <v>1174</v>
      </c>
      <c r="D12" s="3">
        <v>1246</v>
      </c>
      <c r="E12" s="3">
        <v>784</v>
      </c>
      <c r="F12" s="12">
        <f t="shared" si="0"/>
        <v>3204</v>
      </c>
      <c r="G12" s="3">
        <v>1861</v>
      </c>
      <c r="H12" s="3">
        <v>488</v>
      </c>
      <c r="I12" s="3">
        <v>1792</v>
      </c>
      <c r="J12" s="12">
        <f t="shared" si="1"/>
        <v>4141</v>
      </c>
      <c r="K12" s="3">
        <v>2777</v>
      </c>
      <c r="L12" s="3"/>
      <c r="M12" s="3">
        <v>3866</v>
      </c>
      <c r="N12" s="12">
        <f t="shared" si="2"/>
        <v>6643</v>
      </c>
      <c r="O12" s="3">
        <v>3090</v>
      </c>
      <c r="P12" s="3">
        <v>1167</v>
      </c>
      <c r="Q12" s="3">
        <v>809</v>
      </c>
      <c r="R12" s="12">
        <f t="shared" si="3"/>
        <v>5066</v>
      </c>
      <c r="S12" s="22">
        <f t="shared" si="4"/>
        <v>19054</v>
      </c>
    </row>
    <row r="13" spans="1:19" ht="15.75" thickBot="1">
      <c r="A13" s="37"/>
      <c r="B13" s="4" t="s">
        <v>1</v>
      </c>
      <c r="C13" s="26">
        <v>667</v>
      </c>
      <c r="D13" s="26">
        <v>679</v>
      </c>
      <c r="E13" s="26">
        <v>487</v>
      </c>
      <c r="F13" s="27">
        <f t="shared" si="0"/>
        <v>1833</v>
      </c>
      <c r="G13" s="26">
        <v>480</v>
      </c>
      <c r="H13" s="26">
        <v>365</v>
      </c>
      <c r="I13" s="26">
        <v>328</v>
      </c>
      <c r="J13" s="27">
        <f t="shared" si="1"/>
        <v>1173</v>
      </c>
      <c r="K13" s="26">
        <v>328</v>
      </c>
      <c r="L13" s="26">
        <v>367</v>
      </c>
      <c r="M13" s="26">
        <v>520</v>
      </c>
      <c r="N13" s="27">
        <f t="shared" si="2"/>
        <v>1215</v>
      </c>
      <c r="O13" s="26">
        <v>773</v>
      </c>
      <c r="P13" s="26">
        <v>1171</v>
      </c>
      <c r="Q13" s="26">
        <v>917</v>
      </c>
      <c r="R13" s="27">
        <f t="shared" si="3"/>
        <v>2861</v>
      </c>
      <c r="S13" s="33">
        <f t="shared" si="4"/>
        <v>7082</v>
      </c>
    </row>
    <row r="14" spans="1:19">
      <c r="A14" s="44" t="s">
        <v>4</v>
      </c>
      <c r="B14" s="6" t="s">
        <v>8</v>
      </c>
      <c r="C14" s="8">
        <v>24540</v>
      </c>
      <c r="D14" s="8">
        <v>28260</v>
      </c>
      <c r="E14" s="8">
        <v>22800</v>
      </c>
      <c r="F14" s="20">
        <f t="shared" si="0"/>
        <v>75600</v>
      </c>
      <c r="G14" s="8">
        <v>23400</v>
      </c>
      <c r="H14" s="8">
        <v>18180</v>
      </c>
      <c r="I14" s="8">
        <v>19920</v>
      </c>
      <c r="J14" s="20">
        <f t="shared" si="1"/>
        <v>61500</v>
      </c>
      <c r="K14" s="8">
        <v>20520</v>
      </c>
      <c r="L14" s="8">
        <v>26820</v>
      </c>
      <c r="M14" s="8">
        <v>22980</v>
      </c>
      <c r="N14" s="20">
        <f t="shared" si="2"/>
        <v>70320</v>
      </c>
      <c r="O14" s="8">
        <v>29820</v>
      </c>
      <c r="P14" s="8">
        <v>32220</v>
      </c>
      <c r="Q14" s="8">
        <v>21960</v>
      </c>
      <c r="R14" s="20">
        <f t="shared" si="3"/>
        <v>84000</v>
      </c>
      <c r="S14" s="21">
        <f t="shared" si="4"/>
        <v>291420</v>
      </c>
    </row>
    <row r="15" spans="1:19">
      <c r="A15" s="36"/>
      <c r="B15" s="2" t="s">
        <v>7</v>
      </c>
      <c r="C15" s="3">
        <f>SUM(C16:C17)</f>
        <v>20688</v>
      </c>
      <c r="D15" s="3">
        <f t="shared" ref="D15:S15" si="10">SUM(D16:D17)</f>
        <v>19010</v>
      </c>
      <c r="E15" s="3">
        <f t="shared" si="10"/>
        <v>18608</v>
      </c>
      <c r="F15" s="12">
        <f t="shared" si="10"/>
        <v>58306</v>
      </c>
      <c r="G15" s="3">
        <f>G16+G17</f>
        <v>23693</v>
      </c>
      <c r="H15" s="3">
        <f>H16+H17</f>
        <v>17334</v>
      </c>
      <c r="I15" s="3">
        <f>I16+I17</f>
        <v>13841</v>
      </c>
      <c r="J15" s="12">
        <f t="shared" si="10"/>
        <v>54868</v>
      </c>
      <c r="K15" s="12">
        <f t="shared" si="10"/>
        <v>19222</v>
      </c>
      <c r="L15" s="12">
        <f t="shared" si="10"/>
        <v>42456</v>
      </c>
      <c r="M15" s="12">
        <f t="shared" si="10"/>
        <v>19146</v>
      </c>
      <c r="N15" s="12">
        <f t="shared" si="10"/>
        <v>80824</v>
      </c>
      <c r="O15" s="3">
        <f>SUM(O16:O17)</f>
        <v>23132</v>
      </c>
      <c r="P15" s="3">
        <f t="shared" ref="P15:Q15" si="11">SUM(P16:P17)</f>
        <v>24579</v>
      </c>
      <c r="Q15" s="3">
        <f t="shared" si="11"/>
        <v>16557</v>
      </c>
      <c r="R15" s="12">
        <f t="shared" si="10"/>
        <v>64268</v>
      </c>
      <c r="S15" s="22">
        <f t="shared" si="10"/>
        <v>258266</v>
      </c>
    </row>
    <row r="16" spans="1:19">
      <c r="A16" s="36"/>
      <c r="B16" s="2" t="s">
        <v>0</v>
      </c>
      <c r="C16" s="3">
        <v>18198</v>
      </c>
      <c r="D16" s="3">
        <v>17029</v>
      </c>
      <c r="E16" s="3">
        <v>17164</v>
      </c>
      <c r="F16" s="12">
        <f t="shared" si="0"/>
        <v>52391</v>
      </c>
      <c r="G16" s="3">
        <v>21785</v>
      </c>
      <c r="H16" s="3">
        <v>16241</v>
      </c>
      <c r="I16" s="3">
        <v>12609</v>
      </c>
      <c r="J16" s="12">
        <f t="shared" si="1"/>
        <v>50635</v>
      </c>
      <c r="K16" s="3">
        <v>18019</v>
      </c>
      <c r="L16" s="3">
        <v>19827</v>
      </c>
      <c r="M16" s="3">
        <v>15981</v>
      </c>
      <c r="N16" s="12">
        <f t="shared" si="2"/>
        <v>53827</v>
      </c>
      <c r="O16" s="3">
        <v>18299</v>
      </c>
      <c r="P16" s="3">
        <v>17798</v>
      </c>
      <c r="Q16" s="3">
        <v>11509</v>
      </c>
      <c r="R16" s="12">
        <f t="shared" si="3"/>
        <v>47606</v>
      </c>
      <c r="S16" s="22">
        <f t="shared" si="4"/>
        <v>204459</v>
      </c>
    </row>
    <row r="17" spans="1:19" ht="15.75" thickBot="1">
      <c r="A17" s="45"/>
      <c r="B17" s="7" t="s">
        <v>1</v>
      </c>
      <c r="C17" s="23">
        <v>2490</v>
      </c>
      <c r="D17" s="23">
        <v>1981</v>
      </c>
      <c r="E17" s="23">
        <v>1444</v>
      </c>
      <c r="F17" s="24">
        <f t="shared" si="0"/>
        <v>5915</v>
      </c>
      <c r="G17" s="23">
        <v>1908</v>
      </c>
      <c r="H17" s="23">
        <v>1093</v>
      </c>
      <c r="I17" s="23">
        <v>1232</v>
      </c>
      <c r="J17" s="24">
        <f t="shared" si="1"/>
        <v>4233</v>
      </c>
      <c r="K17" s="23">
        <v>1203</v>
      </c>
      <c r="L17" s="23">
        <v>22629</v>
      </c>
      <c r="M17" s="23">
        <v>3165</v>
      </c>
      <c r="N17" s="24">
        <f t="shared" si="2"/>
        <v>26997</v>
      </c>
      <c r="O17" s="23">
        <v>4833</v>
      </c>
      <c r="P17" s="23">
        <v>6781</v>
      </c>
      <c r="Q17" s="23">
        <v>5048</v>
      </c>
      <c r="R17" s="24">
        <f t="shared" si="3"/>
        <v>16662</v>
      </c>
      <c r="S17" s="25">
        <f t="shared" si="4"/>
        <v>53807</v>
      </c>
    </row>
    <row r="18" spans="1:19">
      <c r="A18" s="35" t="s">
        <v>5</v>
      </c>
      <c r="B18" s="5" t="s">
        <v>8</v>
      </c>
      <c r="C18" s="18">
        <v>16422</v>
      </c>
      <c r="D18" s="18">
        <v>14406</v>
      </c>
      <c r="E18" s="18">
        <v>14772</v>
      </c>
      <c r="F18" s="19">
        <f t="shared" si="0"/>
        <v>45600</v>
      </c>
      <c r="G18" s="18">
        <v>14106</v>
      </c>
      <c r="H18" s="18">
        <v>12948</v>
      </c>
      <c r="I18" s="18">
        <v>10590</v>
      </c>
      <c r="J18" s="19">
        <f t="shared" si="1"/>
        <v>37644</v>
      </c>
      <c r="K18" s="18">
        <v>23628</v>
      </c>
      <c r="L18" s="18">
        <v>17538</v>
      </c>
      <c r="M18" s="18">
        <v>20220</v>
      </c>
      <c r="N18" s="19">
        <f t="shared" si="2"/>
        <v>61386</v>
      </c>
      <c r="O18" s="18">
        <v>16800</v>
      </c>
      <c r="P18" s="18">
        <v>18660</v>
      </c>
      <c r="Q18" s="18">
        <v>16020</v>
      </c>
      <c r="R18" s="19">
        <f t="shared" si="3"/>
        <v>51480</v>
      </c>
      <c r="S18" s="34">
        <f t="shared" si="4"/>
        <v>196110</v>
      </c>
    </row>
    <row r="19" spans="1:19">
      <c r="A19" s="36"/>
      <c r="B19" s="2" t="s">
        <v>7</v>
      </c>
      <c r="C19" s="3">
        <f>SUM(C20:C21)</f>
        <v>7600</v>
      </c>
      <c r="D19" s="3">
        <f t="shared" ref="D19:S19" si="12">SUM(D20:D21)</f>
        <v>9613</v>
      </c>
      <c r="E19" s="3">
        <f t="shared" si="12"/>
        <v>7747</v>
      </c>
      <c r="F19" s="12">
        <f t="shared" si="12"/>
        <v>24960</v>
      </c>
      <c r="G19" s="3">
        <f>SUM(G20:G21)</f>
        <v>8693</v>
      </c>
      <c r="H19" s="3">
        <f>SUM(H20:H21)</f>
        <v>8183</v>
      </c>
      <c r="I19" s="3">
        <f>SUM(I20:I21)</f>
        <v>7710</v>
      </c>
      <c r="J19" s="12">
        <f t="shared" si="12"/>
        <v>24586</v>
      </c>
      <c r="K19" s="12">
        <f t="shared" si="12"/>
        <v>17885</v>
      </c>
      <c r="L19" s="12">
        <f t="shared" si="12"/>
        <v>12007</v>
      </c>
      <c r="M19" s="12">
        <f t="shared" si="12"/>
        <v>36787</v>
      </c>
      <c r="N19" s="12">
        <f t="shared" si="12"/>
        <v>66679</v>
      </c>
      <c r="O19" s="3">
        <f>O20+O21</f>
        <v>22351</v>
      </c>
      <c r="P19" s="3">
        <f t="shared" ref="P19:Q19" si="13">P20+P21</f>
        <v>13840</v>
      </c>
      <c r="Q19" s="3">
        <f t="shared" si="13"/>
        <v>10875</v>
      </c>
      <c r="R19" s="12">
        <f t="shared" si="12"/>
        <v>47066</v>
      </c>
      <c r="S19" s="22">
        <f t="shared" si="12"/>
        <v>163291</v>
      </c>
    </row>
    <row r="20" spans="1:19">
      <c r="A20" s="36"/>
      <c r="B20" s="2" t="s">
        <v>0</v>
      </c>
      <c r="C20" s="3">
        <v>5453</v>
      </c>
      <c r="D20" s="3">
        <v>7055</v>
      </c>
      <c r="E20" s="3">
        <v>5429</v>
      </c>
      <c r="F20" s="12">
        <f t="shared" si="0"/>
        <v>17937</v>
      </c>
      <c r="G20" s="3">
        <v>6520</v>
      </c>
      <c r="H20" s="3">
        <v>6206</v>
      </c>
      <c r="I20" s="3">
        <v>6056</v>
      </c>
      <c r="J20" s="12">
        <f t="shared" si="1"/>
        <v>18782</v>
      </c>
      <c r="K20" s="3">
        <v>8219</v>
      </c>
      <c r="L20" s="3">
        <v>7129</v>
      </c>
      <c r="M20" s="3">
        <v>8366</v>
      </c>
      <c r="N20" s="12">
        <f t="shared" si="2"/>
        <v>23714</v>
      </c>
      <c r="O20" s="3">
        <v>8960</v>
      </c>
      <c r="P20" s="3">
        <v>9182</v>
      </c>
      <c r="Q20" s="3">
        <v>7275</v>
      </c>
      <c r="R20" s="12">
        <f t="shared" si="3"/>
        <v>25417</v>
      </c>
      <c r="S20" s="22">
        <f t="shared" si="4"/>
        <v>85850</v>
      </c>
    </row>
    <row r="21" spans="1:19" ht="15.75" thickBot="1">
      <c r="A21" s="37"/>
      <c r="B21" s="4" t="s">
        <v>1</v>
      </c>
      <c r="C21" s="26">
        <v>2147</v>
      </c>
      <c r="D21" s="26">
        <v>2558</v>
      </c>
      <c r="E21" s="26">
        <v>2318</v>
      </c>
      <c r="F21" s="27">
        <f t="shared" si="0"/>
        <v>7023</v>
      </c>
      <c r="G21" s="26">
        <v>2173</v>
      </c>
      <c r="H21" s="26">
        <v>1977</v>
      </c>
      <c r="I21" s="26">
        <v>1654</v>
      </c>
      <c r="J21" s="27">
        <f t="shared" si="1"/>
        <v>5804</v>
      </c>
      <c r="K21" s="26">
        <v>9666</v>
      </c>
      <c r="L21" s="26">
        <v>4878</v>
      </c>
      <c r="M21" s="26">
        <v>28421</v>
      </c>
      <c r="N21" s="27">
        <f t="shared" si="2"/>
        <v>42965</v>
      </c>
      <c r="O21" s="26">
        <v>13391</v>
      </c>
      <c r="P21" s="26">
        <v>4658</v>
      </c>
      <c r="Q21" s="26">
        <v>3600</v>
      </c>
      <c r="R21" s="27">
        <f t="shared" si="3"/>
        <v>21649</v>
      </c>
      <c r="S21" s="33">
        <f t="shared" si="4"/>
        <v>77441</v>
      </c>
    </row>
    <row r="22" spans="1:19" s="11" customFormat="1" ht="15.75">
      <c r="A22" s="38" t="s">
        <v>6</v>
      </c>
      <c r="B22" s="9" t="s">
        <v>8</v>
      </c>
      <c r="C22" s="28">
        <f>SUM(C5+C10+C14+C18)</f>
        <v>45116</v>
      </c>
      <c r="D22" s="28">
        <f t="shared" ref="D22:S25" si="14">SUM(D5+D10+D14+D18)</f>
        <v>47242</v>
      </c>
      <c r="E22" s="28">
        <f t="shared" si="14"/>
        <v>41187</v>
      </c>
      <c r="F22" s="28">
        <f t="shared" si="14"/>
        <v>133545</v>
      </c>
      <c r="G22" s="28">
        <f t="shared" si="14"/>
        <v>42607</v>
      </c>
      <c r="H22" s="28">
        <f t="shared" si="14"/>
        <v>35513</v>
      </c>
      <c r="I22" s="28">
        <f t="shared" si="14"/>
        <v>36121</v>
      </c>
      <c r="J22" s="28">
        <f t="shared" si="14"/>
        <v>114241</v>
      </c>
      <c r="K22" s="28">
        <f t="shared" si="14"/>
        <v>52007</v>
      </c>
      <c r="L22" s="28">
        <f t="shared" si="14"/>
        <v>53161</v>
      </c>
      <c r="M22" s="28">
        <f t="shared" si="14"/>
        <v>53433</v>
      </c>
      <c r="N22" s="28">
        <f t="shared" si="14"/>
        <v>158601</v>
      </c>
      <c r="O22" s="28">
        <f>SUM(O5+O10+O14+O18)</f>
        <v>50733</v>
      </c>
      <c r="P22" s="28">
        <f t="shared" si="14"/>
        <v>56641</v>
      </c>
      <c r="Q22" s="28">
        <f t="shared" si="14"/>
        <v>42055</v>
      </c>
      <c r="R22" s="28">
        <f t="shared" si="14"/>
        <v>149429</v>
      </c>
      <c r="S22" s="29">
        <f t="shared" si="14"/>
        <v>555816</v>
      </c>
    </row>
    <row r="23" spans="1:19" s="11" customFormat="1" ht="15.75">
      <c r="A23" s="39"/>
      <c r="B23" s="13" t="s">
        <v>7</v>
      </c>
      <c r="C23" s="14">
        <f>SUM(C6+C11+C15+C19)</f>
        <v>32343</v>
      </c>
      <c r="D23" s="14">
        <f t="shared" si="14"/>
        <v>32902</v>
      </c>
      <c r="E23" s="14">
        <f t="shared" si="14"/>
        <v>29625</v>
      </c>
      <c r="F23" s="14">
        <f>SUM(F6+F11+F15+F19)</f>
        <v>94870</v>
      </c>
      <c r="G23" s="14">
        <f t="shared" si="14"/>
        <v>36623</v>
      </c>
      <c r="H23" s="14">
        <f t="shared" si="14"/>
        <v>28507</v>
      </c>
      <c r="I23" s="14">
        <f t="shared" si="14"/>
        <v>27011</v>
      </c>
      <c r="J23" s="14">
        <f t="shared" si="14"/>
        <v>92141</v>
      </c>
      <c r="K23" s="14">
        <f t="shared" si="14"/>
        <v>44343</v>
      </c>
      <c r="L23" s="14">
        <f t="shared" si="14"/>
        <v>59763</v>
      </c>
      <c r="M23" s="14">
        <f t="shared" si="14"/>
        <v>63966</v>
      </c>
      <c r="N23" s="14">
        <f t="shared" si="14"/>
        <v>168072</v>
      </c>
      <c r="O23" s="14">
        <f t="shared" si="14"/>
        <v>52166</v>
      </c>
      <c r="P23" s="14">
        <f t="shared" si="14"/>
        <v>43941</v>
      </c>
      <c r="Q23" s="14">
        <f t="shared" si="14"/>
        <v>31653</v>
      </c>
      <c r="R23" s="14">
        <f t="shared" si="14"/>
        <v>127760</v>
      </c>
      <c r="S23" s="30">
        <f t="shared" si="14"/>
        <v>482843</v>
      </c>
    </row>
    <row r="24" spans="1:19">
      <c r="A24" s="39"/>
      <c r="B24" s="2" t="s">
        <v>0</v>
      </c>
      <c r="C24" s="3">
        <f>SUM(C7+C12+C16+C20)</f>
        <v>26463</v>
      </c>
      <c r="D24" s="3">
        <f t="shared" si="14"/>
        <v>27200</v>
      </c>
      <c r="E24" s="3">
        <f t="shared" si="14"/>
        <v>25026</v>
      </c>
      <c r="F24" s="12">
        <f t="shared" si="14"/>
        <v>78689</v>
      </c>
      <c r="G24" s="3">
        <f t="shared" si="14"/>
        <v>31718</v>
      </c>
      <c r="H24" s="3">
        <f>SUM(H7+H12+H16+H20)</f>
        <v>24645</v>
      </c>
      <c r="I24" s="3">
        <f t="shared" si="14"/>
        <v>23298</v>
      </c>
      <c r="J24" s="12">
        <f t="shared" si="14"/>
        <v>79661</v>
      </c>
      <c r="K24" s="3">
        <f t="shared" si="14"/>
        <v>32822</v>
      </c>
      <c r="L24" s="3">
        <f t="shared" si="14"/>
        <v>31417</v>
      </c>
      <c r="M24" s="3">
        <f t="shared" si="14"/>
        <v>31396</v>
      </c>
      <c r="N24" s="12">
        <f t="shared" si="14"/>
        <v>95635</v>
      </c>
      <c r="O24" s="3">
        <f t="shared" si="14"/>
        <v>32949</v>
      </c>
      <c r="P24" s="3">
        <f t="shared" si="14"/>
        <v>31223</v>
      </c>
      <c r="Q24" s="3">
        <f t="shared" si="14"/>
        <v>21513</v>
      </c>
      <c r="R24" s="12">
        <f t="shared" si="14"/>
        <v>85685</v>
      </c>
      <c r="S24" s="22">
        <f t="shared" si="14"/>
        <v>339670</v>
      </c>
    </row>
    <row r="25" spans="1:19">
      <c r="A25" s="39"/>
      <c r="B25" s="2" t="s">
        <v>1</v>
      </c>
      <c r="C25" s="3">
        <f>SUM(C8+C13+C17+C21)</f>
        <v>5880</v>
      </c>
      <c r="D25" s="3">
        <f t="shared" si="14"/>
        <v>5702</v>
      </c>
      <c r="E25" s="3">
        <f t="shared" si="14"/>
        <v>4599</v>
      </c>
      <c r="F25" s="12">
        <f t="shared" si="14"/>
        <v>16181</v>
      </c>
      <c r="G25" s="3">
        <f t="shared" si="14"/>
        <v>4905</v>
      </c>
      <c r="H25" s="3">
        <f t="shared" si="14"/>
        <v>3862</v>
      </c>
      <c r="I25" s="3">
        <f>SUM(I8,I13,I17,I21)</f>
        <v>3713</v>
      </c>
      <c r="J25" s="12">
        <f t="shared" si="14"/>
        <v>12480</v>
      </c>
      <c r="K25" s="3">
        <f t="shared" si="14"/>
        <v>11521</v>
      </c>
      <c r="L25" s="3">
        <f t="shared" si="14"/>
        <v>28346</v>
      </c>
      <c r="M25" s="3">
        <f t="shared" si="14"/>
        <v>32570</v>
      </c>
      <c r="N25" s="12">
        <f t="shared" si="14"/>
        <v>72437</v>
      </c>
      <c r="O25" s="3">
        <f t="shared" si="14"/>
        <v>19217</v>
      </c>
      <c r="P25" s="3">
        <f t="shared" si="14"/>
        <v>12718</v>
      </c>
      <c r="Q25" s="3">
        <f t="shared" si="14"/>
        <v>10140</v>
      </c>
      <c r="R25" s="12">
        <f t="shared" si="14"/>
        <v>42075</v>
      </c>
      <c r="S25" s="22">
        <f>SUM(S8+S13+S17+S21)</f>
        <v>143173</v>
      </c>
    </row>
    <row r="26" spans="1:19" ht="15.75" thickBot="1">
      <c r="A26" s="31"/>
      <c r="B26" s="7" t="s">
        <v>28</v>
      </c>
      <c r="C26" s="23">
        <f>SUM(C9)</f>
        <v>0</v>
      </c>
      <c r="D26" s="23">
        <f t="shared" ref="D26:S26" si="15">SUM(D9)</f>
        <v>0</v>
      </c>
      <c r="E26" s="23">
        <f t="shared" si="15"/>
        <v>0</v>
      </c>
      <c r="F26" s="24">
        <f t="shared" si="15"/>
        <v>0</v>
      </c>
      <c r="G26" s="23">
        <f t="shared" si="15"/>
        <v>0</v>
      </c>
      <c r="H26" s="23">
        <f t="shared" si="15"/>
        <v>0</v>
      </c>
      <c r="I26" s="23">
        <f t="shared" si="15"/>
        <v>0</v>
      </c>
      <c r="J26" s="24">
        <f t="shared" si="15"/>
        <v>0</v>
      </c>
      <c r="K26" s="23">
        <f t="shared" si="15"/>
        <v>0</v>
      </c>
      <c r="L26" s="23">
        <f t="shared" si="15"/>
        <v>0</v>
      </c>
      <c r="M26" s="23">
        <f t="shared" si="15"/>
        <v>0</v>
      </c>
      <c r="N26" s="24">
        <f t="shared" si="15"/>
        <v>0</v>
      </c>
      <c r="O26" s="23">
        <f t="shared" si="15"/>
        <v>0</v>
      </c>
      <c r="P26" s="23">
        <f t="shared" si="15"/>
        <v>0</v>
      </c>
      <c r="Q26" s="23">
        <f t="shared" si="15"/>
        <v>0</v>
      </c>
      <c r="R26" s="24">
        <f t="shared" si="15"/>
        <v>0</v>
      </c>
      <c r="S26" s="25">
        <f t="shared" si="15"/>
        <v>0</v>
      </c>
    </row>
    <row r="27" spans="1:19" ht="15.75">
      <c r="B27" s="10"/>
      <c r="C27" s="15"/>
      <c r="D27" s="15"/>
      <c r="E27" s="15"/>
      <c r="F27" s="16"/>
      <c r="G27" s="15"/>
      <c r="H27" s="15"/>
      <c r="I27" s="15"/>
      <c r="J27" s="16"/>
      <c r="K27" s="15"/>
      <c r="L27" s="15"/>
      <c r="M27" s="15"/>
      <c r="N27" s="16"/>
    </row>
  </sheetData>
  <mergeCells count="8">
    <mergeCell ref="A18:A21"/>
    <mergeCell ref="A22:A25"/>
    <mergeCell ref="C1:Q1"/>
    <mergeCell ref="D2:Q2"/>
    <mergeCell ref="A3:A4"/>
    <mergeCell ref="A5:A9"/>
    <mergeCell ref="A10:A13"/>
    <mergeCell ref="A14:A17"/>
  </mergeCells>
  <pageMargins left="0.11811023622047245" right="0.11811023622047245" top="1.3385826771653544" bottom="0.15748031496062992" header="0.11811023622047245" footer="0.11811023622047245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2020-04-22T07:18:52Z</dcterms:modified>
</cp:coreProperties>
</file>