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8" sheetId="11" r:id="rId1"/>
  </sheets>
  <calcPr calcId="124519"/>
</workbook>
</file>

<file path=xl/calcChain.xml><?xml version="1.0" encoding="utf-8"?>
<calcChain xmlns="http://schemas.openxmlformats.org/spreadsheetml/2006/main">
  <c r="Q26" i="11"/>
  <c r="P26"/>
  <c r="O26"/>
  <c r="M26"/>
  <c r="L26"/>
  <c r="K26"/>
  <c r="I26"/>
  <c r="H26"/>
  <c r="G26"/>
  <c r="E26"/>
  <c r="D26"/>
  <c r="C26"/>
  <c r="Q25"/>
  <c r="P25"/>
  <c r="O25"/>
  <c r="M25"/>
  <c r="L25"/>
  <c r="K25"/>
  <c r="I25"/>
  <c r="H25"/>
  <c r="G25"/>
  <c r="E25"/>
  <c r="D25"/>
  <c r="C25"/>
  <c r="Q24"/>
  <c r="P24"/>
  <c r="O24"/>
  <c r="M24"/>
  <c r="L24"/>
  <c r="K24"/>
  <c r="I24"/>
  <c r="H24"/>
  <c r="G24"/>
  <c r="E24"/>
  <c r="D24"/>
  <c r="C24"/>
  <c r="Q22"/>
  <c r="P22"/>
  <c r="O22"/>
  <c r="M22"/>
  <c r="L22"/>
  <c r="K22"/>
  <c r="I22"/>
  <c r="H22"/>
  <c r="G22"/>
  <c r="E22"/>
  <c r="D22"/>
  <c r="C22"/>
  <c r="R21"/>
  <c r="N21"/>
  <c r="J21"/>
  <c r="F21"/>
  <c r="R20"/>
  <c r="N20"/>
  <c r="J20"/>
  <c r="J19" s="1"/>
  <c r="F20"/>
  <c r="F19" s="1"/>
  <c r="Q19"/>
  <c r="P19"/>
  <c r="O19"/>
  <c r="N19"/>
  <c r="M19"/>
  <c r="L19"/>
  <c r="K19"/>
  <c r="I19"/>
  <c r="H19"/>
  <c r="G19"/>
  <c r="E19"/>
  <c r="D19"/>
  <c r="C19"/>
  <c r="R18"/>
  <c r="N18"/>
  <c r="J18"/>
  <c r="F18"/>
  <c r="R17"/>
  <c r="N17"/>
  <c r="J17"/>
  <c r="F17"/>
  <c r="R16"/>
  <c r="N16"/>
  <c r="J16"/>
  <c r="F16"/>
  <c r="Q15"/>
  <c r="P15"/>
  <c r="O15"/>
  <c r="N15"/>
  <c r="M15"/>
  <c r="L15"/>
  <c r="K15"/>
  <c r="J15"/>
  <c r="I15"/>
  <c r="H15"/>
  <c r="G15"/>
  <c r="F15"/>
  <c r="E15"/>
  <c r="D15"/>
  <c r="C15"/>
  <c r="R14"/>
  <c r="N14"/>
  <c r="J14"/>
  <c r="F14"/>
  <c r="R13"/>
  <c r="N13"/>
  <c r="J13"/>
  <c r="F13"/>
  <c r="R12"/>
  <c r="N12"/>
  <c r="J12"/>
  <c r="J11" s="1"/>
  <c r="F12"/>
  <c r="Q11"/>
  <c r="P11"/>
  <c r="O11"/>
  <c r="N11"/>
  <c r="M11"/>
  <c r="L11"/>
  <c r="K11"/>
  <c r="I11"/>
  <c r="H11"/>
  <c r="G11"/>
  <c r="F11"/>
  <c r="E11"/>
  <c r="D11"/>
  <c r="C11"/>
  <c r="R10"/>
  <c r="N10"/>
  <c r="J10"/>
  <c r="F10"/>
  <c r="R9"/>
  <c r="R26" s="1"/>
  <c r="N9"/>
  <c r="N26" s="1"/>
  <c r="J9"/>
  <c r="J26" s="1"/>
  <c r="F9"/>
  <c r="F26" s="1"/>
  <c r="R8"/>
  <c r="R25" s="1"/>
  <c r="N8"/>
  <c r="N25" s="1"/>
  <c r="J8"/>
  <c r="J25" s="1"/>
  <c r="F8"/>
  <c r="F25" s="1"/>
  <c r="R7"/>
  <c r="R24" s="1"/>
  <c r="N7"/>
  <c r="N24" s="1"/>
  <c r="J7"/>
  <c r="J24" s="1"/>
  <c r="F7"/>
  <c r="F24" s="1"/>
  <c r="R6"/>
  <c r="Q6"/>
  <c r="Q23" s="1"/>
  <c r="P6"/>
  <c r="P23" s="1"/>
  <c r="O6"/>
  <c r="O23" s="1"/>
  <c r="M6"/>
  <c r="M23" s="1"/>
  <c r="L6"/>
  <c r="L23" s="1"/>
  <c r="K6"/>
  <c r="K23" s="1"/>
  <c r="J6"/>
  <c r="I6"/>
  <c r="I23" s="1"/>
  <c r="H6"/>
  <c r="H23" s="1"/>
  <c r="G6"/>
  <c r="G23" s="1"/>
  <c r="F6"/>
  <c r="E6"/>
  <c r="E23" s="1"/>
  <c r="D6"/>
  <c r="D23" s="1"/>
  <c r="C6"/>
  <c r="C23" s="1"/>
  <c r="R5"/>
  <c r="R22" s="1"/>
  <c r="N5"/>
  <c r="N22" s="1"/>
  <c r="J5"/>
  <c r="J22" s="1"/>
  <c r="F5"/>
  <c r="F22" s="1"/>
  <c r="S12" l="1"/>
  <c r="S14"/>
  <c r="S17"/>
  <c r="S21"/>
  <c r="F23"/>
  <c r="J23"/>
  <c r="N6"/>
  <c r="N23" s="1"/>
  <c r="S10"/>
  <c r="S13"/>
  <c r="S16"/>
  <c r="S15" s="1"/>
  <c r="S18"/>
  <c r="S20"/>
  <c r="S19" s="1"/>
  <c r="S11"/>
  <c r="S5"/>
  <c r="S22" s="1"/>
  <c r="S7"/>
  <c r="S9"/>
  <c r="S26" s="1"/>
  <c r="S8"/>
  <c r="S25" s="1"/>
  <c r="R11"/>
  <c r="R15"/>
  <c r="R19"/>
  <c r="R23" l="1"/>
  <c r="S24"/>
  <c r="S6"/>
  <c r="S23" s="1"/>
</calcChain>
</file>

<file path=xl/sharedStrings.xml><?xml version="1.0" encoding="utf-8"?>
<sst xmlns="http://schemas.openxmlformats.org/spreadsheetml/2006/main" count="47" uniqueCount="30">
  <si>
    <t>население</t>
  </si>
  <si>
    <t>юр.лица</t>
  </si>
  <si>
    <t>Тетрино</t>
  </si>
  <si>
    <t>Пялица</t>
  </si>
  <si>
    <t>Чаваньга</t>
  </si>
  <si>
    <t>Чапома</t>
  </si>
  <si>
    <t>ВСЕГО</t>
  </si>
  <si>
    <t>общее потребление</t>
  </si>
  <si>
    <t>выработка</t>
  </si>
  <si>
    <t>1кв.</t>
  </si>
  <si>
    <t>янв.</t>
  </si>
  <si>
    <t>февр.</t>
  </si>
  <si>
    <t>март</t>
  </si>
  <si>
    <t>апр.</t>
  </si>
  <si>
    <t>май</t>
  </si>
  <si>
    <t>июнь</t>
  </si>
  <si>
    <t>2кв.</t>
  </si>
  <si>
    <t>июль</t>
  </si>
  <si>
    <t>авг.</t>
  </si>
  <si>
    <t>сент.</t>
  </si>
  <si>
    <t>3кв.</t>
  </si>
  <si>
    <t>окт.</t>
  </si>
  <si>
    <t>нояб.</t>
  </si>
  <si>
    <t>дек.</t>
  </si>
  <si>
    <t>4кв.</t>
  </si>
  <si>
    <t>год</t>
  </si>
  <si>
    <t>наименование сел</t>
  </si>
  <si>
    <t>Муниципальное унитарное предприятие "Сервис"</t>
  </si>
  <si>
    <t>церковь</t>
  </si>
  <si>
    <t>Фактическое потребление электроэнергии по селам Терского района за 2018 год.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</si>
</sst>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1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vertical="top"/>
    </xf>
    <xf numFmtId="1" fontId="1" fillId="0" borderId="1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vertical="top"/>
    </xf>
    <xf numFmtId="1" fontId="1" fillId="0" borderId="5" xfId="0" applyNumberFormat="1" applyFont="1" applyBorder="1" applyAlignment="1">
      <alignment vertical="top"/>
    </xf>
    <xf numFmtId="1" fontId="1" fillId="0" borderId="8" xfId="0" applyNumberFormat="1" applyFont="1" applyBorder="1" applyAlignment="1">
      <alignment vertical="top"/>
    </xf>
    <xf numFmtId="1" fontId="1" fillId="0" borderId="5" xfId="0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vertical="top"/>
    </xf>
    <xf numFmtId="0" fontId="4" fillId="0" borderId="0" xfId="0" applyFont="1"/>
    <xf numFmtId="1" fontId="2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vertical="top"/>
    </xf>
    <xf numFmtId="1" fontId="3" fillId="0" borderId="1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vertical="top"/>
    </xf>
    <xf numFmtId="1" fontId="1" fillId="0" borderId="3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5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vertical="top"/>
    </xf>
    <xf numFmtId="1" fontId="2" fillId="0" borderId="10" xfId="0" applyNumberFormat="1" applyFont="1" applyBorder="1" applyAlignment="1">
      <alignment vertical="top"/>
    </xf>
    <xf numFmtId="1" fontId="1" fillId="0" borderId="8" xfId="0" applyNumberFormat="1" applyFont="1" applyBorder="1" applyAlignment="1">
      <alignment horizontal="center" vertical="top"/>
    </xf>
    <xf numFmtId="1" fontId="2" fillId="0" borderId="8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vertical="top"/>
    </xf>
    <xf numFmtId="1" fontId="1" fillId="0" borderId="2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3" fillId="0" borderId="5" xfId="0" applyNumberFormat="1" applyFont="1" applyBorder="1" applyAlignment="1">
      <alignment horizontal="center" vertical="top"/>
    </xf>
    <xf numFmtId="1" fontId="3" fillId="0" borderId="6" xfId="0" applyNumberFormat="1" applyFont="1" applyBorder="1" applyAlignment="1">
      <alignment vertical="top"/>
    </xf>
    <xf numFmtId="1" fontId="3" fillId="0" borderId="10" xfId="0" applyNumberFormat="1" applyFont="1" applyBorder="1" applyAlignment="1">
      <alignment vertical="top"/>
    </xf>
    <xf numFmtId="1" fontId="2" fillId="0" borderId="7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top"/>
    </xf>
    <xf numFmtId="1" fontId="2" fillId="0" borderId="11" xfId="0" applyNumberFormat="1" applyFont="1" applyBorder="1" applyAlignment="1">
      <alignment vertical="top"/>
    </xf>
    <xf numFmtId="1" fontId="2" fillId="0" borderId="13" xfId="0" applyNumberFormat="1" applyFont="1" applyBorder="1" applyAlignment="1">
      <alignment vertical="top"/>
    </xf>
    <xf numFmtId="1" fontId="1" fillId="0" borderId="12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center" vertical="top" wrapText="1"/>
    </xf>
    <xf numFmtId="1" fontId="1" fillId="0" borderId="15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zoomScale="80" zoomScaleNormal="80" workbookViewId="0">
      <selection activeCell="I49" sqref="I49"/>
    </sheetView>
  </sheetViews>
  <sheetFormatPr defaultRowHeight="15"/>
  <cols>
    <col min="2" max="2" width="19.7109375" customWidth="1"/>
    <col min="3" max="3" width="9.28515625" bestFit="1" customWidth="1"/>
    <col min="4" max="4" width="10" customWidth="1"/>
    <col min="5" max="5" width="9.28515625" bestFit="1" customWidth="1"/>
    <col min="6" max="6" width="9.85546875" style="10" bestFit="1" customWidth="1"/>
    <col min="7" max="9" width="9.28515625" bestFit="1" customWidth="1"/>
    <col min="10" max="10" width="9.85546875" style="10" bestFit="1" customWidth="1"/>
    <col min="11" max="11" width="9.140625" customWidth="1"/>
    <col min="12" max="12" width="9.28515625" bestFit="1" customWidth="1"/>
    <col min="13" max="13" width="9.85546875" customWidth="1"/>
    <col min="14" max="14" width="9.85546875" style="10" bestFit="1" customWidth="1"/>
    <col min="15" max="15" width="9.7109375" customWidth="1"/>
    <col min="16" max="17" width="9.28515625" bestFit="1" customWidth="1"/>
    <col min="18" max="18" width="8.85546875" style="10" customWidth="1"/>
    <col min="19" max="19" width="9.42578125" style="10" customWidth="1"/>
  </cols>
  <sheetData>
    <row r="1" spans="1:19" ht="20.25">
      <c r="C1" s="37" t="s">
        <v>27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9" ht="19.5" thickBot="1">
      <c r="A2" s="1"/>
      <c r="B2" s="1"/>
      <c r="C2" s="1"/>
      <c r="D2" s="38" t="s">
        <v>29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9">
      <c r="A3" s="39" t="s">
        <v>26</v>
      </c>
      <c r="B3" s="6"/>
      <c r="C3" s="8" t="s">
        <v>10</v>
      </c>
      <c r="D3" s="8" t="s">
        <v>11</v>
      </c>
      <c r="E3" s="8" t="s">
        <v>12</v>
      </c>
      <c r="F3" s="17" t="s">
        <v>9</v>
      </c>
      <c r="G3" s="8" t="s">
        <v>13</v>
      </c>
      <c r="H3" s="8" t="s">
        <v>14</v>
      </c>
      <c r="I3" s="8" t="s">
        <v>15</v>
      </c>
      <c r="J3" s="17" t="s">
        <v>16</v>
      </c>
      <c r="K3" s="8" t="s">
        <v>17</v>
      </c>
      <c r="L3" s="8" t="s">
        <v>18</v>
      </c>
      <c r="M3" s="8" t="s">
        <v>19</v>
      </c>
      <c r="N3" s="17" t="s">
        <v>20</v>
      </c>
      <c r="O3" s="8" t="s">
        <v>21</v>
      </c>
      <c r="P3" s="8" t="s">
        <v>22</v>
      </c>
      <c r="Q3" s="8" t="s">
        <v>23</v>
      </c>
      <c r="R3" s="17" t="s">
        <v>24</v>
      </c>
      <c r="S3" s="29" t="s">
        <v>25</v>
      </c>
    </row>
    <row r="4" spans="1:19" ht="15.75" thickBot="1">
      <c r="A4" s="40"/>
      <c r="B4" s="4"/>
      <c r="C4" s="4"/>
      <c r="D4" s="4"/>
      <c r="E4" s="4"/>
      <c r="F4" s="14"/>
      <c r="G4" s="4"/>
      <c r="H4" s="4"/>
      <c r="I4" s="4"/>
      <c r="J4" s="14"/>
      <c r="K4" s="4"/>
      <c r="L4" s="4"/>
      <c r="M4" s="4"/>
      <c r="N4" s="14"/>
      <c r="O4" s="4"/>
      <c r="P4" s="4"/>
      <c r="Q4" s="4"/>
      <c r="R4" s="14"/>
      <c r="S4" s="30"/>
    </row>
    <row r="5" spans="1:19">
      <c r="A5" s="41" t="s">
        <v>2</v>
      </c>
      <c r="B5" s="6" t="s">
        <v>8</v>
      </c>
      <c r="C5" s="8">
        <v>2721</v>
      </c>
      <c r="D5" s="8">
        <v>2410</v>
      </c>
      <c r="E5" s="8">
        <v>2087</v>
      </c>
      <c r="F5" s="17">
        <f t="shared" ref="F5:F21" si="0">SUM(C5:E5)</f>
        <v>7218</v>
      </c>
      <c r="G5" s="8">
        <v>1989</v>
      </c>
      <c r="H5" s="8">
        <v>1766</v>
      </c>
      <c r="I5" s="8">
        <v>2784</v>
      </c>
      <c r="J5" s="17">
        <f t="shared" ref="J5:J21" si="1">SUM(G5:I5)</f>
        <v>6539</v>
      </c>
      <c r="K5" s="8">
        <v>4640</v>
      </c>
      <c r="L5" s="8">
        <v>4480</v>
      </c>
      <c r="M5" s="8">
        <v>2760</v>
      </c>
      <c r="N5" s="17">
        <f t="shared" ref="N5:N21" si="2">SUM(K5:M5)</f>
        <v>11880</v>
      </c>
      <c r="O5" s="8">
        <v>3480</v>
      </c>
      <c r="P5" s="8">
        <v>3760</v>
      </c>
      <c r="Q5" s="8">
        <v>2840</v>
      </c>
      <c r="R5" s="17">
        <f t="shared" ref="R5:R21" si="3">SUM(O5:Q5)</f>
        <v>10080</v>
      </c>
      <c r="S5" s="18">
        <f t="shared" ref="S5:S21" si="4">SUM(R5,N5,J5,F5)</f>
        <v>35717</v>
      </c>
    </row>
    <row r="6" spans="1:19">
      <c r="A6" s="33"/>
      <c r="B6" s="2" t="s">
        <v>7</v>
      </c>
      <c r="C6" s="3">
        <f>SUM(C7:C9)</f>
        <v>2493</v>
      </c>
      <c r="D6" s="3">
        <f t="shared" ref="D6:S6" si="5">SUM(D7:D9)</f>
        <v>2265</v>
      </c>
      <c r="E6" s="3">
        <f t="shared" si="5"/>
        <v>1858</v>
      </c>
      <c r="F6" s="11">
        <f t="shared" si="5"/>
        <v>6616</v>
      </c>
      <c r="G6" s="3">
        <f>SUM(G7:G9)</f>
        <v>1912</v>
      </c>
      <c r="H6" s="3">
        <f>SUM(H7:H9)</f>
        <v>1671</v>
      </c>
      <c r="I6" s="3">
        <f>SUM(I7:I8)</f>
        <v>2488</v>
      </c>
      <c r="J6" s="11">
        <f>SUM(J7:J9)</f>
        <v>6071</v>
      </c>
      <c r="K6" s="11">
        <f t="shared" ref="K6:M6" si="6">SUM(K7:K9)</f>
        <v>4324</v>
      </c>
      <c r="L6" s="11">
        <f t="shared" si="6"/>
        <v>5092</v>
      </c>
      <c r="M6" s="11">
        <f t="shared" si="6"/>
        <v>3804</v>
      </c>
      <c r="N6" s="11">
        <f t="shared" si="5"/>
        <v>13220</v>
      </c>
      <c r="O6" s="3">
        <f>SUM(O7:O9)</f>
        <v>2306</v>
      </c>
      <c r="P6" s="3">
        <f t="shared" ref="P6:Q6" si="7">SUM(P7:P9)</f>
        <v>3459</v>
      </c>
      <c r="Q6" s="3">
        <f t="shared" si="7"/>
        <v>2673</v>
      </c>
      <c r="R6" s="11">
        <f t="shared" si="5"/>
        <v>8438</v>
      </c>
      <c r="S6" s="19">
        <f t="shared" si="5"/>
        <v>34345</v>
      </c>
    </row>
    <row r="7" spans="1:19">
      <c r="A7" s="33"/>
      <c r="B7" s="2" t="s">
        <v>0</v>
      </c>
      <c r="C7" s="3">
        <v>2058</v>
      </c>
      <c r="D7" s="3">
        <v>1827</v>
      </c>
      <c r="E7" s="3">
        <v>1592</v>
      </c>
      <c r="F7" s="11">
        <f t="shared" si="0"/>
        <v>5477</v>
      </c>
      <c r="G7" s="3">
        <v>1620</v>
      </c>
      <c r="H7" s="3">
        <v>1423</v>
      </c>
      <c r="I7" s="3">
        <v>2147</v>
      </c>
      <c r="J7" s="11">
        <f t="shared" si="1"/>
        <v>5190</v>
      </c>
      <c r="K7" s="3">
        <v>3760</v>
      </c>
      <c r="L7" s="3">
        <v>3663</v>
      </c>
      <c r="M7" s="3">
        <v>3209</v>
      </c>
      <c r="N7" s="11">
        <f t="shared" si="2"/>
        <v>10632</v>
      </c>
      <c r="O7" s="3">
        <v>1677</v>
      </c>
      <c r="P7" s="3">
        <v>2888</v>
      </c>
      <c r="Q7" s="3">
        <v>2137</v>
      </c>
      <c r="R7" s="11">
        <f t="shared" si="3"/>
        <v>6702</v>
      </c>
      <c r="S7" s="19">
        <f t="shared" si="4"/>
        <v>28001</v>
      </c>
    </row>
    <row r="8" spans="1:19">
      <c r="A8" s="33"/>
      <c r="B8" s="2" t="s">
        <v>1</v>
      </c>
      <c r="C8" s="3">
        <v>435</v>
      </c>
      <c r="D8" s="3">
        <v>438</v>
      </c>
      <c r="E8" s="3">
        <v>266</v>
      </c>
      <c r="F8" s="11">
        <f>SUM(C8:E8)</f>
        <v>1139</v>
      </c>
      <c r="G8" s="3">
        <v>292</v>
      </c>
      <c r="H8" s="3">
        <v>248</v>
      </c>
      <c r="I8" s="3">
        <v>341</v>
      </c>
      <c r="J8" s="11">
        <f t="shared" si="1"/>
        <v>881</v>
      </c>
      <c r="K8" s="3">
        <v>564</v>
      </c>
      <c r="L8" s="3">
        <v>528</v>
      </c>
      <c r="M8" s="3">
        <v>595</v>
      </c>
      <c r="N8" s="11">
        <f t="shared" si="2"/>
        <v>1687</v>
      </c>
      <c r="O8" s="3">
        <v>629</v>
      </c>
      <c r="P8" s="3">
        <v>571</v>
      </c>
      <c r="Q8" s="3">
        <v>536</v>
      </c>
      <c r="R8" s="11">
        <f t="shared" si="3"/>
        <v>1736</v>
      </c>
      <c r="S8" s="19">
        <f>SUM(R8,N8,J8,F8)</f>
        <v>5443</v>
      </c>
    </row>
    <row r="9" spans="1:19" ht="15.75" thickBot="1">
      <c r="A9" s="42"/>
      <c r="B9" s="7" t="s">
        <v>28</v>
      </c>
      <c r="C9" s="20"/>
      <c r="D9" s="20"/>
      <c r="E9" s="20"/>
      <c r="F9" s="21">
        <f>SUM(C9:E9)</f>
        <v>0</v>
      </c>
      <c r="G9" s="20"/>
      <c r="H9" s="20"/>
      <c r="I9" s="20"/>
      <c r="J9" s="21">
        <f t="shared" si="1"/>
        <v>0</v>
      </c>
      <c r="K9" s="20"/>
      <c r="L9" s="20">
        <v>901</v>
      </c>
      <c r="M9" s="20">
        <v>0</v>
      </c>
      <c r="N9" s="21">
        <f t="shared" si="2"/>
        <v>901</v>
      </c>
      <c r="O9" s="20"/>
      <c r="P9" s="20"/>
      <c r="Q9" s="20"/>
      <c r="R9" s="21">
        <f t="shared" si="3"/>
        <v>0</v>
      </c>
      <c r="S9" s="22">
        <f>SUM(R9,N9,J9,F9)</f>
        <v>901</v>
      </c>
    </row>
    <row r="10" spans="1:19">
      <c r="A10" s="32" t="s">
        <v>3</v>
      </c>
      <c r="B10" s="5" t="s">
        <v>8</v>
      </c>
      <c r="C10" s="15">
        <v>1564</v>
      </c>
      <c r="D10" s="15">
        <v>2040</v>
      </c>
      <c r="E10" s="15">
        <v>1588</v>
      </c>
      <c r="F10" s="16">
        <f t="shared" si="0"/>
        <v>5192</v>
      </c>
      <c r="G10" s="15">
        <v>1247</v>
      </c>
      <c r="H10" s="15">
        <v>1720</v>
      </c>
      <c r="I10" s="15">
        <v>1614</v>
      </c>
      <c r="J10" s="16">
        <f t="shared" si="1"/>
        <v>4581</v>
      </c>
      <c r="K10" s="15">
        <v>2460</v>
      </c>
      <c r="L10" s="15">
        <v>2419</v>
      </c>
      <c r="M10" s="15">
        <v>2451</v>
      </c>
      <c r="N10" s="16">
        <f t="shared" si="2"/>
        <v>7330</v>
      </c>
      <c r="O10" s="15">
        <v>2664</v>
      </c>
      <c r="P10" s="15">
        <v>1738</v>
      </c>
      <c r="Q10" s="15">
        <v>1725</v>
      </c>
      <c r="R10" s="16">
        <f t="shared" si="3"/>
        <v>6127</v>
      </c>
      <c r="S10" s="31">
        <f t="shared" si="4"/>
        <v>23230</v>
      </c>
    </row>
    <row r="11" spans="1:19">
      <c r="A11" s="33"/>
      <c r="B11" s="2" t="s">
        <v>7</v>
      </c>
      <c r="C11" s="3">
        <f>SUM(C12:C13)</f>
        <v>1408</v>
      </c>
      <c r="D11" s="3">
        <f t="shared" ref="D11:S11" si="8">SUM(D12:D13)</f>
        <v>1778</v>
      </c>
      <c r="E11" s="3">
        <f t="shared" si="8"/>
        <v>1700</v>
      </c>
      <c r="F11" s="11">
        <f t="shared" si="8"/>
        <v>4886</v>
      </c>
      <c r="G11" s="3">
        <f>SUM(G12:G13)</f>
        <v>1151</v>
      </c>
      <c r="H11" s="3">
        <f>SUM(H12:H13)</f>
        <v>1564</v>
      </c>
      <c r="I11" s="3">
        <f>SUM(I12:I13)</f>
        <v>1854</v>
      </c>
      <c r="J11" s="11">
        <f t="shared" si="8"/>
        <v>4569</v>
      </c>
      <c r="K11" s="11">
        <f t="shared" si="8"/>
        <v>2248</v>
      </c>
      <c r="L11" s="11">
        <f t="shared" si="8"/>
        <v>1939</v>
      </c>
      <c r="M11" s="11">
        <f t="shared" si="8"/>
        <v>2217</v>
      </c>
      <c r="N11" s="11">
        <f t="shared" si="8"/>
        <v>6404</v>
      </c>
      <c r="O11" s="3">
        <f>SUM(O12:O13)</f>
        <v>2324</v>
      </c>
      <c r="P11" s="3">
        <f t="shared" ref="P11:Q11" si="9">SUM(P12:P13)</f>
        <v>1520</v>
      </c>
      <c r="Q11" s="3">
        <f t="shared" si="9"/>
        <v>1807</v>
      </c>
      <c r="R11" s="11">
        <f t="shared" si="8"/>
        <v>5651</v>
      </c>
      <c r="S11" s="19">
        <f t="shared" si="8"/>
        <v>21510</v>
      </c>
    </row>
    <row r="12" spans="1:19">
      <c r="A12" s="33"/>
      <c r="B12" s="2" t="s">
        <v>0</v>
      </c>
      <c r="C12" s="3">
        <v>739</v>
      </c>
      <c r="D12" s="3">
        <v>1195</v>
      </c>
      <c r="E12" s="3">
        <v>1134</v>
      </c>
      <c r="F12" s="11">
        <f t="shared" si="0"/>
        <v>3068</v>
      </c>
      <c r="G12" s="3">
        <v>843</v>
      </c>
      <c r="H12" s="3">
        <v>1268</v>
      </c>
      <c r="I12" s="3">
        <v>1581</v>
      </c>
      <c r="J12" s="11">
        <f t="shared" si="1"/>
        <v>3692</v>
      </c>
      <c r="K12" s="3">
        <v>2029</v>
      </c>
      <c r="L12" s="3">
        <v>1654</v>
      </c>
      <c r="M12" s="3">
        <v>1970</v>
      </c>
      <c r="N12" s="11">
        <f t="shared" si="2"/>
        <v>5653</v>
      </c>
      <c r="O12" s="3">
        <v>2027</v>
      </c>
      <c r="P12" s="3">
        <v>998</v>
      </c>
      <c r="Q12" s="3">
        <v>1180</v>
      </c>
      <c r="R12" s="11">
        <f t="shared" si="3"/>
        <v>4205</v>
      </c>
      <c r="S12" s="19">
        <f t="shared" si="4"/>
        <v>16618</v>
      </c>
    </row>
    <row r="13" spans="1:19" ht="15.75" thickBot="1">
      <c r="A13" s="34"/>
      <c r="B13" s="4" t="s">
        <v>1</v>
      </c>
      <c r="C13" s="23">
        <v>669</v>
      </c>
      <c r="D13" s="23">
        <v>583</v>
      </c>
      <c r="E13" s="23">
        <v>566</v>
      </c>
      <c r="F13" s="24">
        <f t="shared" si="0"/>
        <v>1818</v>
      </c>
      <c r="G13" s="23">
        <v>308</v>
      </c>
      <c r="H13" s="23">
        <v>296</v>
      </c>
      <c r="I13" s="23">
        <v>273</v>
      </c>
      <c r="J13" s="24">
        <f t="shared" si="1"/>
        <v>877</v>
      </c>
      <c r="K13" s="23">
        <v>219</v>
      </c>
      <c r="L13" s="23">
        <v>285</v>
      </c>
      <c r="M13" s="23">
        <v>247</v>
      </c>
      <c r="N13" s="24">
        <f t="shared" si="2"/>
        <v>751</v>
      </c>
      <c r="O13" s="23">
        <v>297</v>
      </c>
      <c r="P13" s="23">
        <v>522</v>
      </c>
      <c r="Q13" s="23">
        <v>627</v>
      </c>
      <c r="R13" s="24">
        <f t="shared" si="3"/>
        <v>1446</v>
      </c>
      <c r="S13" s="30">
        <f t="shared" si="4"/>
        <v>4892</v>
      </c>
    </row>
    <row r="14" spans="1:19">
      <c r="A14" s="41" t="s">
        <v>4</v>
      </c>
      <c r="B14" s="6" t="s">
        <v>8</v>
      </c>
      <c r="C14" s="8">
        <v>27828</v>
      </c>
      <c r="D14" s="8">
        <v>23550</v>
      </c>
      <c r="E14" s="8">
        <v>29556</v>
      </c>
      <c r="F14" s="17">
        <f t="shared" si="0"/>
        <v>80934</v>
      </c>
      <c r="G14" s="8">
        <v>25902</v>
      </c>
      <c r="H14" s="8">
        <v>17940</v>
      </c>
      <c r="I14" s="8">
        <v>20814</v>
      </c>
      <c r="J14" s="17">
        <f t="shared" si="1"/>
        <v>64656</v>
      </c>
      <c r="K14" s="8">
        <v>18234</v>
      </c>
      <c r="L14" s="8">
        <v>18210</v>
      </c>
      <c r="M14" s="8">
        <v>27498</v>
      </c>
      <c r="N14" s="17">
        <f t="shared" si="2"/>
        <v>63942</v>
      </c>
      <c r="O14" s="8">
        <v>20580</v>
      </c>
      <c r="P14" s="8">
        <v>32280</v>
      </c>
      <c r="Q14" s="8">
        <v>24720</v>
      </c>
      <c r="R14" s="17">
        <f t="shared" si="3"/>
        <v>77580</v>
      </c>
      <c r="S14" s="18">
        <f t="shared" si="4"/>
        <v>287112</v>
      </c>
    </row>
    <row r="15" spans="1:19">
      <c r="A15" s="33"/>
      <c r="B15" s="2" t="s">
        <v>7</v>
      </c>
      <c r="C15" s="3">
        <f>SUM(C16:C17)</f>
        <v>14037</v>
      </c>
      <c r="D15" s="3">
        <f t="shared" ref="D15:S15" si="10">SUM(D16:D17)</f>
        <v>17607</v>
      </c>
      <c r="E15" s="3">
        <f t="shared" si="10"/>
        <v>27406</v>
      </c>
      <c r="F15" s="11">
        <f t="shared" si="10"/>
        <v>59050</v>
      </c>
      <c r="G15" s="3">
        <f>G16+G17</f>
        <v>18996</v>
      </c>
      <c r="H15" s="3">
        <f>H16+H17</f>
        <v>14724</v>
      </c>
      <c r="I15" s="3">
        <f>I16+I17</f>
        <v>17856</v>
      </c>
      <c r="J15" s="11">
        <f t="shared" si="10"/>
        <v>51576</v>
      </c>
      <c r="K15" s="11">
        <f t="shared" si="10"/>
        <v>14319</v>
      </c>
      <c r="L15" s="11">
        <f t="shared" si="10"/>
        <v>15761</v>
      </c>
      <c r="M15" s="11">
        <f t="shared" si="10"/>
        <v>17131</v>
      </c>
      <c r="N15" s="11">
        <f t="shared" si="10"/>
        <v>47211</v>
      </c>
      <c r="O15" s="3">
        <f>SUM(O16:O17)</f>
        <v>21805</v>
      </c>
      <c r="P15" s="3">
        <f t="shared" ref="P15:Q15" si="11">SUM(P16:P17)</f>
        <v>32643</v>
      </c>
      <c r="Q15" s="3">
        <f t="shared" si="11"/>
        <v>14520</v>
      </c>
      <c r="R15" s="11">
        <f t="shared" si="10"/>
        <v>68968</v>
      </c>
      <c r="S15" s="19">
        <f t="shared" si="10"/>
        <v>226805</v>
      </c>
    </row>
    <row r="16" spans="1:19">
      <c r="A16" s="33"/>
      <c r="B16" s="2" t="s">
        <v>0</v>
      </c>
      <c r="C16" s="3">
        <v>9685</v>
      </c>
      <c r="D16" s="3">
        <v>13095</v>
      </c>
      <c r="E16" s="3">
        <v>23801</v>
      </c>
      <c r="F16" s="11">
        <f t="shared" si="0"/>
        <v>46581</v>
      </c>
      <c r="G16" s="3">
        <v>14760</v>
      </c>
      <c r="H16" s="3">
        <v>12212</v>
      </c>
      <c r="I16" s="3">
        <v>14558</v>
      </c>
      <c r="J16" s="11">
        <f t="shared" si="1"/>
        <v>41530</v>
      </c>
      <c r="K16" s="3">
        <v>12203</v>
      </c>
      <c r="L16" s="3">
        <v>13854</v>
      </c>
      <c r="M16" s="3">
        <v>15527</v>
      </c>
      <c r="N16" s="11">
        <f t="shared" si="2"/>
        <v>41584</v>
      </c>
      <c r="O16" s="3">
        <v>16014</v>
      </c>
      <c r="P16" s="3">
        <v>19173</v>
      </c>
      <c r="Q16" s="3">
        <v>12667</v>
      </c>
      <c r="R16" s="11">
        <f t="shared" si="3"/>
        <v>47854</v>
      </c>
      <c r="S16" s="19">
        <f t="shared" si="4"/>
        <v>177549</v>
      </c>
    </row>
    <row r="17" spans="1:19" ht="15.75" thickBot="1">
      <c r="A17" s="42"/>
      <c r="B17" s="7" t="s">
        <v>1</v>
      </c>
      <c r="C17" s="20">
        <v>4352</v>
      </c>
      <c r="D17" s="20">
        <v>4512</v>
      </c>
      <c r="E17" s="20">
        <v>3605</v>
      </c>
      <c r="F17" s="21">
        <f t="shared" si="0"/>
        <v>12469</v>
      </c>
      <c r="G17" s="20">
        <v>4236</v>
      </c>
      <c r="H17" s="20">
        <v>2512</v>
      </c>
      <c r="I17" s="20">
        <v>3298</v>
      </c>
      <c r="J17" s="21">
        <f t="shared" si="1"/>
        <v>10046</v>
      </c>
      <c r="K17" s="20">
        <v>2116</v>
      </c>
      <c r="L17" s="20">
        <v>1907</v>
      </c>
      <c r="M17" s="20">
        <v>1604</v>
      </c>
      <c r="N17" s="21">
        <f t="shared" si="2"/>
        <v>5627</v>
      </c>
      <c r="O17" s="20">
        <v>5791</v>
      </c>
      <c r="P17" s="20">
        <v>13470</v>
      </c>
      <c r="Q17" s="20">
        <v>1853</v>
      </c>
      <c r="R17" s="21">
        <f t="shared" si="3"/>
        <v>21114</v>
      </c>
      <c r="S17" s="22">
        <f t="shared" si="4"/>
        <v>49256</v>
      </c>
    </row>
    <row r="18" spans="1:19">
      <c r="A18" s="32" t="s">
        <v>5</v>
      </c>
      <c r="B18" s="5" t="s">
        <v>8</v>
      </c>
      <c r="C18" s="15">
        <v>17535</v>
      </c>
      <c r="D18" s="15">
        <v>16440</v>
      </c>
      <c r="E18" s="15">
        <v>15648</v>
      </c>
      <c r="F18" s="16">
        <f t="shared" si="0"/>
        <v>49623</v>
      </c>
      <c r="G18" s="15">
        <v>13206</v>
      </c>
      <c r="H18" s="15">
        <v>10734</v>
      </c>
      <c r="I18" s="15">
        <v>10728</v>
      </c>
      <c r="J18" s="16">
        <f t="shared" si="1"/>
        <v>34668</v>
      </c>
      <c r="K18" s="15">
        <v>18855</v>
      </c>
      <c r="L18" s="15">
        <v>12378</v>
      </c>
      <c r="M18" s="15">
        <v>12462</v>
      </c>
      <c r="N18" s="16">
        <f t="shared" si="2"/>
        <v>43695</v>
      </c>
      <c r="O18" s="15">
        <v>10824</v>
      </c>
      <c r="P18" s="15">
        <v>16608</v>
      </c>
      <c r="Q18" s="15">
        <v>14796</v>
      </c>
      <c r="R18" s="16">
        <f t="shared" si="3"/>
        <v>42228</v>
      </c>
      <c r="S18" s="31">
        <f t="shared" si="4"/>
        <v>170214</v>
      </c>
    </row>
    <row r="19" spans="1:19">
      <c r="A19" s="33"/>
      <c r="B19" s="2" t="s">
        <v>7</v>
      </c>
      <c r="C19" s="3">
        <f>SUM(C20:C21)</f>
        <v>4306</v>
      </c>
      <c r="D19" s="3">
        <f t="shared" ref="D19:S19" si="12">SUM(D20:D21)</f>
        <v>17493</v>
      </c>
      <c r="E19" s="3">
        <f t="shared" si="12"/>
        <v>11232</v>
      </c>
      <c r="F19" s="11">
        <f t="shared" si="12"/>
        <v>33031</v>
      </c>
      <c r="G19" s="3">
        <f>SUM(G20:G21)</f>
        <v>10630</v>
      </c>
      <c r="H19" s="3">
        <f>SUM(H20:H21)</f>
        <v>7912</v>
      </c>
      <c r="I19" s="3">
        <f>SUM(I20:I21)</f>
        <v>9662</v>
      </c>
      <c r="J19" s="11">
        <f t="shared" si="12"/>
        <v>28204</v>
      </c>
      <c r="K19" s="11">
        <f t="shared" si="12"/>
        <v>10783</v>
      </c>
      <c r="L19" s="11">
        <f t="shared" si="12"/>
        <v>10548</v>
      </c>
      <c r="M19" s="11">
        <f t="shared" si="12"/>
        <v>5062</v>
      </c>
      <c r="N19" s="11">
        <f t="shared" si="12"/>
        <v>26393</v>
      </c>
      <c r="O19" s="3">
        <f>O20+O21</f>
        <v>11482</v>
      </c>
      <c r="P19" s="3">
        <f t="shared" ref="P19:Q19" si="13">P20+P21</f>
        <v>11057</v>
      </c>
      <c r="Q19" s="3">
        <f t="shared" si="13"/>
        <v>7970</v>
      </c>
      <c r="R19" s="11">
        <f t="shared" si="12"/>
        <v>30509</v>
      </c>
      <c r="S19" s="19">
        <f t="shared" si="12"/>
        <v>118137</v>
      </c>
    </row>
    <row r="20" spans="1:19">
      <c r="A20" s="33"/>
      <c r="B20" s="2" t="s">
        <v>0</v>
      </c>
      <c r="C20" s="3">
        <v>2641</v>
      </c>
      <c r="D20" s="3">
        <v>6982</v>
      </c>
      <c r="E20" s="3">
        <v>4766</v>
      </c>
      <c r="F20" s="11">
        <f t="shared" si="0"/>
        <v>14389</v>
      </c>
      <c r="G20" s="3">
        <v>5665</v>
      </c>
      <c r="H20" s="3">
        <v>5299</v>
      </c>
      <c r="I20" s="3">
        <v>6559</v>
      </c>
      <c r="J20" s="11">
        <f t="shared" si="1"/>
        <v>17523</v>
      </c>
      <c r="K20" s="3">
        <v>5587</v>
      </c>
      <c r="L20" s="3">
        <v>5990</v>
      </c>
      <c r="M20" s="3">
        <v>3746</v>
      </c>
      <c r="N20" s="11">
        <f t="shared" si="2"/>
        <v>15323</v>
      </c>
      <c r="O20" s="3">
        <v>8943</v>
      </c>
      <c r="P20" s="3">
        <v>6223</v>
      </c>
      <c r="Q20" s="3">
        <v>5684</v>
      </c>
      <c r="R20" s="11">
        <f t="shared" si="3"/>
        <v>20850</v>
      </c>
      <c r="S20" s="19">
        <f t="shared" si="4"/>
        <v>68085</v>
      </c>
    </row>
    <row r="21" spans="1:19" ht="15.75" thickBot="1">
      <c r="A21" s="34"/>
      <c r="B21" s="4" t="s">
        <v>1</v>
      </c>
      <c r="C21" s="23">
        <v>1665</v>
      </c>
      <c r="D21" s="23">
        <v>10511</v>
      </c>
      <c r="E21" s="23">
        <v>6466</v>
      </c>
      <c r="F21" s="24">
        <f t="shared" si="0"/>
        <v>18642</v>
      </c>
      <c r="G21" s="23">
        <v>4965</v>
      </c>
      <c r="H21" s="23">
        <v>2613</v>
      </c>
      <c r="I21" s="23">
        <v>3103</v>
      </c>
      <c r="J21" s="24">
        <f t="shared" si="1"/>
        <v>10681</v>
      </c>
      <c r="K21" s="23">
        <v>5196</v>
      </c>
      <c r="L21" s="23">
        <v>4558</v>
      </c>
      <c r="M21" s="23">
        <v>1316</v>
      </c>
      <c r="N21" s="24">
        <f t="shared" si="2"/>
        <v>11070</v>
      </c>
      <c r="O21" s="23">
        <v>2539</v>
      </c>
      <c r="P21" s="23">
        <v>4834</v>
      </c>
      <c r="Q21" s="23">
        <v>2286</v>
      </c>
      <c r="R21" s="24">
        <f t="shared" si="3"/>
        <v>9659</v>
      </c>
      <c r="S21" s="30">
        <f t="shared" si="4"/>
        <v>50052</v>
      </c>
    </row>
    <row r="22" spans="1:19" s="10" customFormat="1" ht="15.75">
      <c r="A22" s="35" t="s">
        <v>6</v>
      </c>
      <c r="B22" s="9" t="s">
        <v>8</v>
      </c>
      <c r="C22" s="25">
        <f>SUM(C5+C10+C14+C18)</f>
        <v>49648</v>
      </c>
      <c r="D22" s="25">
        <f t="shared" ref="D22:S25" si="14">SUM(D5+D10+D14+D18)</f>
        <v>44440</v>
      </c>
      <c r="E22" s="25">
        <f t="shared" si="14"/>
        <v>48879</v>
      </c>
      <c r="F22" s="25">
        <f t="shared" si="14"/>
        <v>142967</v>
      </c>
      <c r="G22" s="25">
        <f t="shared" si="14"/>
        <v>42344</v>
      </c>
      <c r="H22" s="25">
        <f t="shared" si="14"/>
        <v>32160</v>
      </c>
      <c r="I22" s="25">
        <f t="shared" si="14"/>
        <v>35940</v>
      </c>
      <c r="J22" s="25">
        <f t="shared" si="14"/>
        <v>110444</v>
      </c>
      <c r="K22" s="25">
        <f t="shared" si="14"/>
        <v>44189</v>
      </c>
      <c r="L22" s="25">
        <f t="shared" si="14"/>
        <v>37487</v>
      </c>
      <c r="M22" s="25">
        <f t="shared" si="14"/>
        <v>45171</v>
      </c>
      <c r="N22" s="25">
        <f t="shared" si="14"/>
        <v>126847</v>
      </c>
      <c r="O22" s="25">
        <f>SUM(O5+O10+O14+O18)</f>
        <v>37548</v>
      </c>
      <c r="P22" s="25">
        <f t="shared" si="14"/>
        <v>54386</v>
      </c>
      <c r="Q22" s="25">
        <f t="shared" si="14"/>
        <v>44081</v>
      </c>
      <c r="R22" s="25">
        <f t="shared" si="14"/>
        <v>136015</v>
      </c>
      <c r="S22" s="26">
        <f t="shared" si="14"/>
        <v>516273</v>
      </c>
    </row>
    <row r="23" spans="1:19" s="10" customFormat="1" ht="15.75">
      <c r="A23" s="36"/>
      <c r="B23" s="12" t="s">
        <v>7</v>
      </c>
      <c r="C23" s="13">
        <f>SUM(C6+C11+C15+C19)</f>
        <v>22244</v>
      </c>
      <c r="D23" s="13">
        <f t="shared" si="14"/>
        <v>39143</v>
      </c>
      <c r="E23" s="13">
        <f t="shared" si="14"/>
        <v>42196</v>
      </c>
      <c r="F23" s="13">
        <f>SUM(F6+F11+F15+F19)</f>
        <v>103583</v>
      </c>
      <c r="G23" s="13">
        <f t="shared" si="14"/>
        <v>32689</v>
      </c>
      <c r="H23" s="13">
        <f t="shared" si="14"/>
        <v>25871</v>
      </c>
      <c r="I23" s="13">
        <f t="shared" si="14"/>
        <v>31860</v>
      </c>
      <c r="J23" s="13">
        <f t="shared" si="14"/>
        <v>90420</v>
      </c>
      <c r="K23" s="13">
        <f t="shared" si="14"/>
        <v>31674</v>
      </c>
      <c r="L23" s="13">
        <f t="shared" si="14"/>
        <v>33340</v>
      </c>
      <c r="M23" s="13">
        <f t="shared" si="14"/>
        <v>28214</v>
      </c>
      <c r="N23" s="13">
        <f t="shared" si="14"/>
        <v>93228</v>
      </c>
      <c r="O23" s="13">
        <f t="shared" si="14"/>
        <v>37917</v>
      </c>
      <c r="P23" s="13">
        <f t="shared" si="14"/>
        <v>48679</v>
      </c>
      <c r="Q23" s="13">
        <f t="shared" si="14"/>
        <v>26970</v>
      </c>
      <c r="R23" s="13">
        <f t="shared" si="14"/>
        <v>113566</v>
      </c>
      <c r="S23" s="27">
        <f t="shared" si="14"/>
        <v>400797</v>
      </c>
    </row>
    <row r="24" spans="1:19">
      <c r="A24" s="36"/>
      <c r="B24" s="2" t="s">
        <v>0</v>
      </c>
      <c r="C24" s="3">
        <f>SUM(C7+C12+C16+C20)</f>
        <v>15123</v>
      </c>
      <c r="D24" s="3">
        <f t="shared" si="14"/>
        <v>23099</v>
      </c>
      <c r="E24" s="3">
        <f t="shared" si="14"/>
        <v>31293</v>
      </c>
      <c r="F24" s="11">
        <f t="shared" si="14"/>
        <v>69515</v>
      </c>
      <c r="G24" s="3">
        <f t="shared" si="14"/>
        <v>22888</v>
      </c>
      <c r="H24" s="3">
        <f>SUM(H7+H12+H16+H20)</f>
        <v>20202</v>
      </c>
      <c r="I24" s="3">
        <f t="shared" si="14"/>
        <v>24845</v>
      </c>
      <c r="J24" s="11">
        <f t="shared" si="14"/>
        <v>67935</v>
      </c>
      <c r="K24" s="3">
        <f t="shared" si="14"/>
        <v>23579</v>
      </c>
      <c r="L24" s="3">
        <f t="shared" si="14"/>
        <v>25161</v>
      </c>
      <c r="M24" s="3">
        <f t="shared" si="14"/>
        <v>24452</v>
      </c>
      <c r="N24" s="11">
        <f t="shared" si="14"/>
        <v>73192</v>
      </c>
      <c r="O24" s="3">
        <f t="shared" si="14"/>
        <v>28661</v>
      </c>
      <c r="P24" s="3">
        <f t="shared" si="14"/>
        <v>29282</v>
      </c>
      <c r="Q24" s="3">
        <f t="shared" si="14"/>
        <v>21668</v>
      </c>
      <c r="R24" s="11">
        <f t="shared" si="14"/>
        <v>79611</v>
      </c>
      <c r="S24" s="19">
        <f t="shared" si="14"/>
        <v>290253</v>
      </c>
    </row>
    <row r="25" spans="1:19">
      <c r="A25" s="36"/>
      <c r="B25" s="2" t="s">
        <v>1</v>
      </c>
      <c r="C25" s="3">
        <f>SUM(C8+C13+C17+C21)</f>
        <v>7121</v>
      </c>
      <c r="D25" s="3">
        <f t="shared" si="14"/>
        <v>16044</v>
      </c>
      <c r="E25" s="3">
        <f t="shared" si="14"/>
        <v>10903</v>
      </c>
      <c r="F25" s="11">
        <f t="shared" si="14"/>
        <v>34068</v>
      </c>
      <c r="G25" s="3">
        <f t="shared" si="14"/>
        <v>9801</v>
      </c>
      <c r="H25" s="3">
        <f t="shared" si="14"/>
        <v>5669</v>
      </c>
      <c r="I25" s="3">
        <f>SUM(I8,I13,I17,I21)</f>
        <v>7015</v>
      </c>
      <c r="J25" s="11">
        <f t="shared" si="14"/>
        <v>22485</v>
      </c>
      <c r="K25" s="3">
        <f t="shared" si="14"/>
        <v>8095</v>
      </c>
      <c r="L25" s="3">
        <f t="shared" si="14"/>
        <v>7278</v>
      </c>
      <c r="M25" s="3">
        <f t="shared" si="14"/>
        <v>3762</v>
      </c>
      <c r="N25" s="11">
        <f t="shared" si="14"/>
        <v>19135</v>
      </c>
      <c r="O25" s="3">
        <f t="shared" si="14"/>
        <v>9256</v>
      </c>
      <c r="P25" s="3">
        <f t="shared" si="14"/>
        <v>19397</v>
      </c>
      <c r="Q25" s="3">
        <f t="shared" si="14"/>
        <v>5302</v>
      </c>
      <c r="R25" s="11">
        <f t="shared" si="14"/>
        <v>33955</v>
      </c>
      <c r="S25" s="19">
        <f>SUM(S8+S13+S17+S21)</f>
        <v>109643</v>
      </c>
    </row>
    <row r="26" spans="1:19" ht="15.75" thickBot="1">
      <c r="A26" s="28"/>
      <c r="B26" s="7" t="s">
        <v>28</v>
      </c>
      <c r="C26" s="20">
        <f>SUM(C9)</f>
        <v>0</v>
      </c>
      <c r="D26" s="20">
        <f t="shared" ref="D26:S26" si="15">SUM(D9)</f>
        <v>0</v>
      </c>
      <c r="E26" s="20">
        <f t="shared" si="15"/>
        <v>0</v>
      </c>
      <c r="F26" s="21">
        <f t="shared" si="15"/>
        <v>0</v>
      </c>
      <c r="G26" s="20">
        <f t="shared" si="15"/>
        <v>0</v>
      </c>
      <c r="H26" s="20">
        <f t="shared" si="15"/>
        <v>0</v>
      </c>
      <c r="I26" s="20">
        <f t="shared" si="15"/>
        <v>0</v>
      </c>
      <c r="J26" s="21">
        <f t="shared" si="15"/>
        <v>0</v>
      </c>
      <c r="K26" s="20">
        <f t="shared" si="15"/>
        <v>0</v>
      </c>
      <c r="L26" s="20">
        <f t="shared" si="15"/>
        <v>901</v>
      </c>
      <c r="M26" s="20">
        <f t="shared" si="15"/>
        <v>0</v>
      </c>
      <c r="N26" s="21">
        <f t="shared" si="15"/>
        <v>901</v>
      </c>
      <c r="O26" s="20">
        <f t="shared" si="15"/>
        <v>0</v>
      </c>
      <c r="P26" s="20">
        <f t="shared" si="15"/>
        <v>0</v>
      </c>
      <c r="Q26" s="20">
        <f t="shared" si="15"/>
        <v>0</v>
      </c>
      <c r="R26" s="21">
        <f t="shared" si="15"/>
        <v>0</v>
      </c>
      <c r="S26" s="22">
        <f t="shared" si="15"/>
        <v>901</v>
      </c>
    </row>
  </sheetData>
  <mergeCells count="8">
    <mergeCell ref="A18:A21"/>
    <mergeCell ref="A22:A25"/>
    <mergeCell ref="C1:Q1"/>
    <mergeCell ref="D2:Q2"/>
    <mergeCell ref="A3:A4"/>
    <mergeCell ref="A5:A9"/>
    <mergeCell ref="A10:A13"/>
    <mergeCell ref="A14:A17"/>
  </mergeCells>
  <pageMargins left="0.11811023622047245" right="0.11811023622047245" top="1.3385826771653544" bottom="0.15748031496062992" header="0.11811023622047245" footer="0.11811023622047245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2019-02-11T13:39:10Z</dcterms:modified>
</cp:coreProperties>
</file>