
<file path=[Content_Types].xml><?xml version="1.0" encoding="utf-8"?>
<Types xmlns="http://schemas.openxmlformats.org/package/2006/content-types">
  <Default Extension="vml" ContentType="application/vnd.openxmlformats-officedocument.vmlDrawing"/>
  <Default Extension="wmf" ContentType="image/x-wmf"/>
  <Default Extension="png" ContentType="image/png"/>
  <Default Extension="jpeg" ContentType="image/jpeg"/>
  <Default Extension="xml" ContentType="application/xml"/>
  <Default Extension="emf" ContentType="image/x-emf"/>
  <Default Extension="rels" ContentType="application/vnd.openxmlformats-package.relationships+xml"/>
  <Default Extension="bin" ContentType="application/vnd.openxmlformats-officedocument.oleObject"/>
  <Override PartName="/xl/persons/person.xml" ContentType="application/vnd.ms-excel.person+xml"/>
  <Override PartName="/xl/threadedComments/threadedComment1.xml" ContentType="application/vnd.ms-excel.threadedcomments+xml"/>
  <Override PartName="/xl/comments1.xml" ContentType="application/vnd.openxmlformats-officedocument.spreadsheetml.comment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workbookProtection lockStructure="1" workbookPassword="9573"/>
  <bookViews>
    <workbookView xWindow="360" yWindow="15" windowWidth="20955" windowHeight="9720" activeTab="0"/>
  </bookViews>
  <sheets>
    <sheet name="Лист1" sheetId="1" state="visible" r:id="rId2"/>
    <sheet name="v1bvyumsqh02d2hwuje5xik5uk" sheetId="2" state="hidden" r:id="rId3"/>
    <sheet name="Лист2" sheetId="3" state="visible" r:id="rId4"/>
    <sheet name="Лист3" sheetId="4" state="visible" r:id="rId5"/>
  </sheets>
  <definedNames>
    <definedName name="Print_Titles" localSheetId="0">Лист1!$11:$12</definedName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tc={004900D9-00B6-43A3-8A4B-005F001D000F}</author>
    <author>tc={00580034-00DC-4472-9F59-00BE0023009D}</author>
    <author>tc={007F001D-00D8-4BDA-B6B1-0087004C0096}</author>
    <author>tc={00FF00AA-007A-496C-A9F7-00AC001E00F8}</author>
    <author>tc={00A90015-0084-4ABE-AE22-000500CF0086}</author>
    <author>tc={0066003B-002B-41E7-9C02-00CF00CC0047}</author>
    <author>tc={00B0001E-009A-4C04-88B9-002800360005}</author>
    <author>tc={00160063-006E-47B5-AE39-0094005F00CF}</author>
    <author>tc={00BC00D4-003B-4BA0-A3CC-007B00510078}</author>
    <author>tc={00D900E0-0005-4CED-A691-00A800480015}</author>
    <author>tc={00380016-00C8-45C9-B1F7-00CC00330083}</author>
    <author>tc={00B800AE-00F1-4BE4-A845-00F9003700DF}</author>
    <author>tc={00CC0000-00E3-46F2-8B12-0027002C000C}</author>
    <author>tc={00FB000B-0073-472E-83CC-00B3001E0030}</author>
    <author>tc={006000EF-006C-4BD2-BC34-00DB00CD0037}</author>
    <author>tc={002B0073-000C-49A0-86E1-0043002D004F}</author>
    <author>tc={001F0080-0085-415C-97B9-007300E7006A}</author>
    <author>tc={001200A4-007C-464F-8C7C-005600D600C0}</author>
    <author>tc={00700090-008D-44C6-8539-00BD008B004A}</author>
    <author>tc={00B8009A-00C6-4891-8CD6-00DA00CA0048}</author>
    <author>tc={00FD003C-0027-4385-918C-00C6000A00BB}</author>
    <author>tc={00670093-0029-43FB-AD68-00FB00F900EC}</author>
  </authors>
  <commentList>
    <comment ref="B2" authorId="0" xr:uid="{004900D9-00B6-43A3-8A4B-005F001D000F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Format Row (строка формата)
</t>
        </r>
      </text>
    </comment>
    <comment ref="B11" authorId="1" xr:uid="{00580034-00DC-4472-9F59-00BE0023009D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CheckIn
</t>
        </r>
      </text>
    </comment>
    <comment ref="B12" authorId="2" xr:uid="{007F001D-00D8-4BDA-B6B1-0087004C0096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Ask Further Set New Version
</t>
        </r>
      </text>
    </comment>
    <comment ref="B13" authorId="3" xr:uid="{00FF00AA-007A-496C-A9F7-00AC001E00F8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FileVersion
</t>
        </r>
      </text>
    </comment>
    <comment ref="B14" authorId="4" xr:uid="{00A90015-0084-4ABE-AE22-000500CF0086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New row link
</t>
        </r>
      </text>
    </comment>
    <comment ref="A15" authorId="5" xr:uid="{0066003B-002B-41E7-9C02-00CF00CC0047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Номера структур версий классификаторов
</t>
        </r>
      </text>
    </comment>
    <comment ref="B15" authorId="6" xr:uid="{00B0001E-009A-4C04-88B9-00280036000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FileID
</t>
        </r>
      </text>
    </comment>
    <comment ref="A16" authorId="7" xr:uid="{00160063-006E-47B5-AE39-0094005F00CF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Версия системных кодов файла
</t>
        </r>
      </text>
    </comment>
    <comment ref="B16" authorId="8" xr:uid="{00BC00D4-003B-4BA0-A3CC-007B00510078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Field RowID
</t>
        </r>
      </text>
    </comment>
    <comment ref="B17" authorId="9" xr:uid="{00D900E0-0005-4CED-A691-00A800480015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 Arguments
</t>
        </r>
      </text>
    </comment>
    <comment ref="A18" authorId="10" xr:uid="{00380016-00C8-45C9-B1F7-00CC00330083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Ссылка на строку системных заголовков
</t>
        </r>
      </text>
    </comment>
    <comment ref="B18" authorId="11" xr:uid="{00B800AE-00F1-4BE4-A845-00F9003700DF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 ID
</t>
        </r>
      </text>
    </comment>
    <comment ref="A19" authorId="12" xr:uid="{00CC0000-00E3-46F2-8B12-0027002C000C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Ссылка на строку заголовков
</t>
        </r>
      </text>
    </comment>
    <comment ref="B19" authorId="13" xr:uid="{00FB000B-0073-472E-83CC-00B3001E0030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Имя листа представления данных
</t>
        </r>
      </text>
    </comment>
    <comment ref="B3" authorId="14" xr:uid="{006000EF-006C-4BD2-BC34-00DB00CD0037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Format Column (колонка формата)
</t>
        </r>
      </text>
    </comment>
    <comment ref="B4" authorId="15" xr:uid="{002B0073-000C-49A0-86E1-0043002D004F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Extended Data Area (расширенная область данных)
</t>
        </r>
      </text>
    </comment>
    <comment ref="B5" authorId="16" xr:uid="{001F0080-0085-415C-97B9-007300E7006A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DataSheet Version
</t>
        </r>
      </text>
    </comment>
    <comment ref="B6" authorId="17" xr:uid="{001200A4-007C-464F-8C7C-005600D600C0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GUID for OfficeLink
</t>
        </r>
      </text>
    </comment>
    <comment ref="B7" authorId="18" xr:uid="{00700090-008D-44C6-8539-00BD008B004A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Get Latest Version
</t>
        </r>
      </text>
    </comment>
    <comment ref="B8" authorId="19" xr:uid="{00B8009A-00C6-4891-8CD6-00DA00CA0048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CheckOut
</t>
        </r>
      </text>
    </comment>
    <comment ref="B9" authorId="20" xr:uid="{00FD003C-0027-4385-918C-00C6000A00BB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Ask Further Get Latest Version
</t>
        </r>
      </text>
    </comment>
    <comment ref="B10" authorId="21" xr:uid="{00670093-0029-43FB-AD68-00FB00F900EC}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Set New Version
</t>
        </r>
      </text>
    </comment>
  </commentList>
</comments>
</file>

<file path=xl/sharedStrings.xml><?xml version="1.0" encoding="utf-8"?>
<sst xmlns="http://schemas.openxmlformats.org/spreadsheetml/2006/main" count="209" uniqueCount="209">
  <si>
    <t xml:space="preserve">Приложение 4.1</t>
  </si>
  <si>
    <t xml:space="preserve">к решению Совета депутатов Терского района "О бюджете</t>
  </si>
  <si>
    <t xml:space="preserve"> муниципального образования  Терский район на 2025 год                                                                                                                            и на плановый период 2026 и 2027 годов"</t>
  </si>
  <si>
    <t xml:space="preserve">Источники финансирования дефицита бюджета муниципального образования Терский район на плановый период 2026 и 2027 годов </t>
  </si>
  <si>
    <t xml:space="preserve">тыс. рублей </t>
  </si>
  <si>
    <t xml:space="preserve"> рублей </t>
  </si>
  <si>
    <t xml:space="preserve">№ №</t>
  </si>
  <si>
    <t>Наименование</t>
  </si>
  <si>
    <t xml:space="preserve">Код бюджетной классификации Российской Федерации</t>
  </si>
  <si>
    <t>Сумма</t>
  </si>
  <si>
    <t xml:space="preserve">Сумма на 2026 год</t>
  </si>
  <si>
    <t xml:space="preserve">Сумма на 2027 год</t>
  </si>
  <si>
    <t xml:space="preserve">Код КИВнФ</t>
  </si>
  <si>
    <t xml:space="preserve">КИВнФ
Описание</t>
  </si>
  <si>
    <t>Админи-стратор</t>
  </si>
  <si>
    <t>Группа</t>
  </si>
  <si>
    <t>Подгруппа</t>
  </si>
  <si>
    <t>Статья</t>
  </si>
  <si>
    <t>Подстатья</t>
  </si>
  <si>
    <t>Элемент</t>
  </si>
  <si>
    <t>Вид</t>
  </si>
  <si>
    <t xml:space="preserve">Классификация операций сектора государственного управления</t>
  </si>
  <si>
    <t xml:space="preserve">Вариант: Проект бюджета 2008;
Таблица: Источники финансирования с остатками;
Данные
Кредит=000</t>
  </si>
  <si>
    <t>1.</t>
  </si>
  <si>
    <t xml:space="preserve">Кредиты кредитных организаций в валюте Российской Федерации</t>
  </si>
  <si>
    <t>010</t>
  </si>
  <si>
    <t>01</t>
  </si>
  <si>
    <t>02</t>
  </si>
  <si>
    <t>00</t>
  </si>
  <si>
    <t>0000</t>
  </si>
  <si>
    <t>000</t>
  </si>
  <si>
    <t>1.1.</t>
  </si>
  <si>
    <t xml:space="preserve">Получение  кредитов от кредитных организаций в валюте Российской Федерации</t>
  </si>
  <si>
    <t>700</t>
  </si>
  <si>
    <t xml:space="preserve">Получение 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</si>
  <si>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</si>
  <si>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</si>
  <si>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</si>
  <si>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 кредитов , предоставленных кредитными организациями в валюте Российской Федерации</t>
  </si>
  <si>
    <t>800</t>
  </si>
  <si>
    <t xml:space="preserve"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</si>
  <si>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</si>
  <si>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</si>
  <si>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 xml:space="preserve">Бюджетные кредиты от других бюджетов бюджетной системы Российской Федерации</t>
  </si>
  <si>
    <t>03</t>
  </si>
  <si>
    <t>2.1.</t>
  </si>
  <si>
    <t xml:space="preserve">Получение бюджетных кредитов от других бюджетов бюджетной системы Российской Федерации в валюте Российской Федерации</t>
  </si>
  <si>
    <t xml:space="preserve">Получение бюджетных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</si>
  <si>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</si>
  <si>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</si>
  <si>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</si>
  <si>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</si>
  <si>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01050000000000000</t>
  </si>
  <si>
    <t xml:space="preserve">Изменение остатков средств на счетах по учету средств бюджета</t>
  </si>
  <si>
    <t>3.1.</t>
  </si>
  <si>
    <t>01050000000000500</t>
  </si>
  <si>
    <t xml:space="preserve">Увеличение остатков средств бюджетов</t>
  </si>
  <si>
    <t>500</t>
  </si>
  <si>
    <t>01050200000000500</t>
  </si>
  <si>
    <t xml:space="preserve">Увеличение прочих остатков средств бюджетов</t>
  </si>
  <si>
    <t>01050201000000510</t>
  </si>
  <si>
    <t xml:space="preserve">Увеличение прочих остатков денежных средств бюджетов</t>
  </si>
  <si>
    <t>510</t>
  </si>
  <si>
    <t>01050201020000510</t>
  </si>
  <si>
    <t xml:space="preserve">Увеличение прочих остатков денежных средств бюджетов муниципальных районов</t>
  </si>
  <si>
    <t>3.2.</t>
  </si>
  <si>
    <t>01050000000000600</t>
  </si>
  <si>
    <t xml:space="preserve">Уменьшение остатков средств бюджетов</t>
  </si>
  <si>
    <t>600</t>
  </si>
  <si>
    <t>01050200000000600</t>
  </si>
  <si>
    <t xml:space="preserve">Уменьшение прочих остатков средств бюджетов</t>
  </si>
  <si>
    <t>01050201000000610</t>
  </si>
  <si>
    <t xml:space="preserve">Уменьшение прочих остатков денежных средств бюджетов</t>
  </si>
  <si>
    <t>610</t>
  </si>
  <si>
    <t>01050201020000610</t>
  </si>
  <si>
    <t xml:space="preserve">Уменьшение прочих остатков денежных средств бюджетов муниципальных районов</t>
  </si>
  <si>
    <t>4.</t>
  </si>
  <si>
    <t>01060000000000000</t>
  </si>
  <si>
    <t xml:space="preserve">Иные источники внутреннего финансирования дефицитов бюджетов</t>
  </si>
  <si>
    <t>06</t>
  </si>
  <si>
    <t>4.1.</t>
  </si>
  <si>
    <t xml:space="preserve">Исполнение государственных и муниципальных гарантий в валюте Российской Федерации</t>
  </si>
  <si>
    <t>04</t>
  </si>
  <si>
    <t xml:space="preserve"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</si>
  <si>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 xml:space="preserve"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</si>
  <si>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4.2.</t>
  </si>
  <si>
    <t xml:space="preserve">Бюджетные кредиты, предоставленные внутри страны в валюте Российской Федерации</t>
  </si>
  <si>
    <t>4.2.1.</t>
  </si>
  <si>
    <t xml:space="preserve">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</si>
  <si>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</si>
  <si>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</si>
  <si>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</si>
  <si>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4.2.2.</t>
  </si>
  <si>
    <t xml:space="preserve">Предоставление бюджетных кредитов внутри страны в валюте Российской Федерации</t>
  </si>
  <si>
    <t xml:space="preserve">Предоставление бюджетных кредитов другим бюджетам бюджетной системы Российской Федерации в валюте Российской Федерации</t>
  </si>
  <si>
    <t xml:space="preserve"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</si>
  <si>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540</t>
  </si>
  <si>
    <t>00000000000000000</t>
  </si>
  <si>
    <t xml:space="preserve">ИСТОЧНИКИ ФИНАНСИРОВАНИЯ ДЕФИЦИТОВ БЮДЖЕТОВ</t>
  </si>
  <si>
    <t>{F92C6FA5-3122-4B75-9BDB-B1938421A67C}</t>
  </si>
  <si>
    <t>963=-1,918=-1</t>
  </si>
  <si>
    <t>[RowID]</t>
  </si>
  <si>
    <t>9861</t>
  </si>
  <si>
    <t>CalcsheetClient.Data</t>
  </si>
  <si>
    <t>Лист1</t>
  </si>
  <si>
    <t>CLS_F_FullBusinessCode_55</t>
  </si>
  <si>
    <t>CLS_F_FullBusinessCode_132</t>
  </si>
  <si>
    <t>CLS_F_Description_132</t>
  </si>
  <si>
    <t>{C300F6D9-94A2-464F-A033-31070FEC2B06}</t>
  </si>
  <si>
    <t>{F8EE708F-4E54-43AC-BF9F-9101AAAB7825}</t>
  </si>
  <si>
    <t>{D345B8C0-6D23-431C-8755-4AB21323998C}</t>
  </si>
  <si>
    <t>{9A8B59DA-53B0-4E39-81AC-09B708C07128}</t>
  </si>
  <si>
    <t>{7EDF71F4-D9ED-4C89-9BEB-600376C614E6}</t>
  </si>
  <si>
    <t>{080A4883-9BFB-416F-BA66-F29EE1651274}</t>
  </si>
  <si>
    <t>{C7C60B26-18D7-4D5B-965A-694A1FB61809}</t>
  </si>
  <si>
    <t>{E562F66C-424F-441C-8518-2E3F4D0F8F73}</t>
  </si>
  <si>
    <t>EXPR_21</t>
  </si>
  <si>
    <t>EXPR_22</t>
  </si>
  <si>
    <t>EXPR_23</t>
  </si>
  <si>
    <t>EXPR_24</t>
  </si>
  <si>
    <t>EXPR_25</t>
  </si>
  <si>
    <t>EXPR_26</t>
  </si>
  <si>
    <t>EXPR_27</t>
  </si>
  <si>
    <t>RG_16_1</t>
  </si>
  <si>
    <t>[Bookmark]</t>
  </si>
  <si>
    <t>CLS_S_55</t>
  </si>
  <si>
    <t>CLS_S_132</t>
  </si>
  <si>
    <t>=RangeLink(C22:C$65536,D21:$IV21)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</si>
  <si>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</si>
  <si>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</si>
  <si>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</si>
  <si>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</si>
  <si>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</si>
  <si>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</si>
  <si>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</si>
  <si>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</si>
  <si>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</si>
  <si>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</si>
  <si>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</si>
  <si>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=RowLink(Лист1!$17:$17)</t>
  </si>
  <si>
    <t>005</t>
  </si>
  <si>
    <t>010201</t>
  </si>
  <si>
    <t>=RowLink(Лист1!$18:$18)</t>
  </si>
  <si>
    <t>0102010006</t>
  </si>
  <si>
    <t>=RowLink(Лист1!$19:$19)</t>
  </si>
  <si>
    <t>010202</t>
  </si>
  <si>
    <t>=RowLink(Лист1!$20:$20)</t>
  </si>
  <si>
    <t>0102020002</t>
  </si>
  <si>
    <t>=RowLink(Лист1!$22:$22)</t>
  </si>
  <si>
    <t>010301</t>
  </si>
  <si>
    <t>=RowLink(Лист1!$23:$23)</t>
  </si>
  <si>
    <t>0103010002</t>
  </si>
  <si>
    <t>=RowLink(Лист1!$24:$24)</t>
  </si>
  <si>
    <t>010302</t>
  </si>
  <si>
    <t>=RowLink(Лист1!$25:$25)</t>
  </si>
  <si>
    <t>0103020002</t>
  </si>
  <si>
    <t>=RowLink(Лист1!$26:$26)</t>
  </si>
  <si>
    <t/>
  </si>
  <si>
    <t>0105</t>
  </si>
  <si>
    <t>=RowLink(Лист1!$27:$27)</t>
  </si>
  <si>
    <t>010501</t>
  </si>
  <si>
    <t>=RowLink(Лист1!$28:$28)</t>
  </si>
  <si>
    <t>0105010002</t>
  </si>
  <si>
    <t>=RowLink(Лист1!$29:$29)</t>
  </si>
  <si>
    <t>01050100020001</t>
  </si>
  <si>
    <t>=RowLink(Лист1!$30:$30)</t>
  </si>
  <si>
    <t>010501000200012</t>
  </si>
  <si>
    <t>=RowLink(Лист1!$31:$31)</t>
  </si>
  <si>
    <t>010502</t>
  </si>
  <si>
    <t>=RowLink(Лист1!$32:$32)</t>
  </si>
  <si>
    <t>0105020002</t>
  </si>
  <si>
    <t>=RowLink(Лист1!$33:$33)</t>
  </si>
  <si>
    <t>01050200020001</t>
  </si>
  <si>
    <t>=RowLink(Лист1!$34:$34)</t>
  </si>
  <si>
    <t>010502000200012</t>
  </si>
  <si>
    <t>=RowLink(Лист1!$36:$36)</t>
  </si>
  <si>
    <t>006</t>
  </si>
  <si>
    <t>010601</t>
  </si>
  <si>
    <t>=RowLink(Лист1!$37:$37)</t>
  </si>
  <si>
    <t>0106010001</t>
  </si>
  <si>
    <t>=RowLink(Лист1!$38:$38)</t>
  </si>
  <si>
    <t>01060100010002</t>
  </si>
  <si>
    <t>=RowLink(Лист1!$39:$39)</t>
  </si>
  <si>
    <t>010606</t>
  </si>
  <si>
    <t>=RowLink(Лист1!$40:$40)</t>
  </si>
  <si>
    <t>0106060001</t>
  </si>
  <si>
    <t>=RowLink(Лист1!$41:$41)</t>
  </si>
  <si>
    <t>01060600010002</t>
  </si>
  <si>
    <t>=RowLink(Лист1!$44:$44)</t>
  </si>
  <si>
    <t>01060700010003</t>
  </si>
  <si>
    <t>=RowLink(Лист1!$47:$47)</t>
  </si>
  <si>
    <t>01060700020003</t>
  </si>
  <si>
    <t>=RowLink(Лист1!$49:$49)</t>
  </si>
  <si>
    <t>=RowLink(Лист1!$16:$16)</t>
  </si>
  <si>
    <t>0102</t>
  </si>
  <si>
    <t>=RowLink(Лист1!$21:$21)</t>
  </si>
  <si>
    <t>0103</t>
  </si>
  <si>
    <t>=RowLink(Лист1!$42:$42)</t>
  </si>
  <si>
    <t>010607</t>
  </si>
  <si>
    <t>=RowLink(Лист1!$43:$43)</t>
  </si>
  <si>
    <t>0106070001</t>
  </si>
  <si>
    <t>=RowLink(Лист1!$45:$45)</t>
  </si>
  <si>
    <t>01060700010004</t>
  </si>
  <si>
    <t>=RowLink(Лист1!$46:$46)</t>
  </si>
  <si>
    <t>0106070002</t>
  </si>
  <si>
    <t>=RowLink(Лист1!$48:$48)</t>
  </si>
  <si>
    <t>01060700020004</t>
  </si>
  <si>
    <t>=RowLink(Лист1!$35:$35)</t>
  </si>
  <si>
    <t>0106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</si>
</sst>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1">
    <numFmt numFmtId="160" formatCode="#,##0.0"/>
  </numFmts>
  <fonts count="9">
    <font>
      <sz val="10.000000"/>
      <color theme="1"/>
      <name val="Arial Cyr"/>
    </font>
    <font>
      <sz val="8.000000"/>
      <name val="Arial Cyr"/>
    </font>
    <font>
      <sz val="11.000000"/>
      <color theme="0"/>
      <name val="Calibri"/>
      <scheme val="minor"/>
    </font>
    <font>
      <sz val="10.000000"/>
      <name val="Times New Roman"/>
    </font>
    <font>
      <i/>
      <sz val="10.000000"/>
      <name val="Times New Roman"/>
    </font>
    <font>
      <sz val="12.000000"/>
      <name val="Times New Roman"/>
    </font>
    <font>
      <sz val="12.000000"/>
      <name val="Arial Cyr"/>
    </font>
    <font>
      <b/>
      <sz val="10.000000"/>
      <name val="Times New Roman"/>
    </font>
    <font>
      <sz val="8.000000"/>
      <name val="Arial CY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0"/>
      </patternFill>
    </fill>
    <fill>
      <patternFill patternType="solid">
        <fgColor indexed="26"/>
        <bgColor indexed="26"/>
      </patternFill>
    </fill>
  </fills>
  <borders count="9">
    <border>
      <left style="none"/>
      <right style="none"/>
      <top style="none"/>
      <bottom style="none"/>
      <diagonal style="none"/>
    </border>
    <border>
      <left style="thin">
        <color auto="1"/>
      </left>
      <right style="medium">
        <color auto="1"/>
      </right>
      <top style="none"/>
      <bottom style="hair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none"/>
      <diagonal style="none"/>
    </border>
    <border>
      <left style="none"/>
      <right style="none"/>
      <top style="thin">
        <color auto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none"/>
      <top style="none"/>
      <bottom style="thin">
        <color auto="1"/>
      </bottom>
      <diagonal style="none"/>
    </border>
    <border>
      <left style="none"/>
      <right style="none"/>
      <top style="none"/>
      <bottom style="thin">
        <color auto="1"/>
      </bottom>
      <diagonal style="none"/>
    </border>
    <border>
      <left style="none"/>
      <right style="thin">
        <color auto="1"/>
      </right>
      <top style="none"/>
      <bottom style="thin">
        <color auto="1"/>
      </bottom>
      <diagonal style="none"/>
    </border>
  </borders>
  <cellStyleXfs count="3">
    <xf fontId="0" fillId="0" borderId="0" numFmtId="0" applyNumberFormat="1" applyFont="1" applyFill="1" applyBorder="1"/>
    <xf fontId="1" fillId="0" borderId="1" numFmtId="0" applyNumberFormat="1" applyFont="1" applyFill="1" applyBorder="1">
      <alignment horizontal="left" wrapText="1"/>
    </xf>
    <xf fontId="2" fillId="2" borderId="0" numFmtId="0" applyNumberFormat="1" applyFont="1" applyFill="1" applyBorder="1"/>
  </cellStyleXfs>
  <cellXfs count="54">
    <xf fontId="0" fillId="0" borderId="0" numFmtId="0" xfId="0"/>
    <xf fontId="3" fillId="0" borderId="0" numFmtId="0" xfId="0" applyFont="1"/>
    <xf fontId="3" fillId="0" borderId="0" numFmtId="49" xfId="0" applyNumberFormat="1" applyFont="1"/>
    <xf fontId="3" fillId="0" borderId="0" numFmtId="0" xfId="0" applyFont="1" applyAlignment="1">
      <alignment wrapText="1"/>
    </xf>
    <xf fontId="3" fillId="0" borderId="0" numFmtId="160" xfId="0" applyNumberFormat="1" applyFont="1"/>
    <xf fontId="4" fillId="0" borderId="0" numFmtId="0" xfId="0" applyFont="1" applyAlignment="1">
      <alignment wrapText="1"/>
    </xf>
    <xf fontId="5" fillId="0" borderId="0" numFmtId="0" xfId="0" applyFont="1" applyAlignment="1">
      <alignment horizontal="right" wrapText="1"/>
    </xf>
    <xf fontId="5" fillId="0" borderId="0" numFmtId="49" xfId="0" applyNumberFormat="1" applyFont="1" applyAlignment="1">
      <alignment horizontal="right" wrapText="1"/>
    </xf>
    <xf fontId="6" fillId="0" borderId="0" numFmtId="0" xfId="0" applyFont="1" applyAlignment="1">
      <alignment horizontal="right"/>
    </xf>
    <xf fontId="5" fillId="0" borderId="0" numFmtId="0" xfId="0" applyFont="1" applyAlignment="1">
      <alignment horizontal="right"/>
    </xf>
    <xf fontId="5" fillId="0" borderId="0" numFmtId="160" xfId="0" applyNumberFormat="1" applyFont="1" applyAlignment="1">
      <alignment horizontal="right"/>
    </xf>
    <xf fontId="5" fillId="0" borderId="0" numFmtId="160" xfId="0" applyNumberFormat="1" applyFont="1" applyAlignment="1">
      <alignment horizontal="right" wrapText="1"/>
    </xf>
    <xf fontId="4" fillId="0" borderId="0" numFmtId="49" xfId="0" applyNumberFormat="1" applyFont="1" applyAlignment="1">
      <alignment wrapText="1"/>
    </xf>
    <xf fontId="3" fillId="0" borderId="0" numFmtId="49" xfId="0" applyNumberFormat="1" applyFont="1" applyAlignment="1">
      <alignment horizontal="center" wrapText="1"/>
    </xf>
    <xf fontId="4" fillId="0" borderId="0" numFmtId="160" xfId="0" applyNumberFormat="1" applyFont="1" applyAlignment="1">
      <alignment wrapText="1"/>
    </xf>
    <xf fontId="7" fillId="0" borderId="0" numFmtId="0" xfId="0" applyFont="1" applyAlignment="1">
      <alignment horizontal="center"/>
    </xf>
    <xf fontId="0" fillId="0" borderId="0" numFmtId="0" xfId="0"/>
    <xf fontId="4" fillId="0" borderId="0" numFmtId="3" xfId="0" applyNumberFormat="1" applyFont="1" applyAlignment="1">
      <alignment horizontal="right"/>
    </xf>
    <xf fontId="3" fillId="0" borderId="2" numFmtId="49" xfId="0" applyNumberFormat="1" applyFont="1" applyBorder="1" applyAlignment="1">
      <alignment horizontal="center" vertical="center" wrapText="1"/>
    </xf>
    <xf fontId="3" fillId="0" borderId="2" numFmtId="2" xfId="0" applyNumberFormat="1" applyFont="1" applyBorder="1" applyAlignment="1">
      <alignment horizontal="center" vertical="center" wrapText="1"/>
    </xf>
    <xf fontId="3" fillId="0" borderId="3" numFmtId="49" xfId="0" applyNumberFormat="1" applyFont="1" applyBorder="1" applyAlignment="1">
      <alignment horizontal="center" vertical="center" wrapText="1"/>
    </xf>
    <xf fontId="3" fillId="0" borderId="4" numFmtId="49" xfId="0" applyNumberFormat="1" applyFont="1" applyBorder="1" applyAlignment="1">
      <alignment horizontal="center" vertical="center" wrapText="1"/>
    </xf>
    <xf fontId="3" fillId="0" borderId="5" numFmtId="49" xfId="0" applyNumberFormat="1" applyFont="1" applyBorder="1" applyAlignment="1">
      <alignment horizontal="center" vertical="center" wrapText="1"/>
    </xf>
    <xf fontId="3" fillId="0" borderId="2" numFmtId="160" xfId="0" applyNumberFormat="1" applyFont="1" applyBorder="1" applyAlignment="1">
      <alignment horizontal="center" vertical="center" wrapText="1"/>
    </xf>
    <xf fontId="3" fillId="0" borderId="6" numFmtId="49" xfId="0" applyNumberFormat="1" applyFont="1" applyBorder="1" applyAlignment="1">
      <alignment horizontal="center" vertical="center" wrapText="1"/>
    </xf>
    <xf fontId="3" fillId="0" borderId="7" numFmtId="49" xfId="0" applyNumberFormat="1" applyFont="1" applyBorder="1" applyAlignment="1">
      <alignment horizontal="center" vertical="center" wrapText="1"/>
    </xf>
    <xf fontId="3" fillId="0" borderId="8" numFmtId="49" xfId="0" applyNumberFormat="1" applyFont="1" applyBorder="1" applyAlignment="1">
      <alignment horizontal="center" vertical="center" wrapText="1"/>
    </xf>
    <xf fontId="7" fillId="0" borderId="0" numFmtId="0" xfId="0" applyFont="1" applyAlignment="1">
      <alignment wrapText="1"/>
    </xf>
    <xf fontId="7" fillId="0" borderId="0" numFmtId="49" xfId="0" applyNumberFormat="1" applyFont="1" applyAlignment="1">
      <alignment wrapText="1"/>
    </xf>
    <xf fontId="7" fillId="0" borderId="0" numFmtId="160" xfId="0" applyNumberFormat="1" applyFont="1" applyAlignment="1">
      <alignment wrapText="1"/>
    </xf>
    <xf fontId="7" fillId="0" borderId="0" numFmtId="0" xfId="0" applyFont="1" applyAlignment="1">
      <alignment horizontal="center" vertical="top" wrapText="1"/>
    </xf>
    <xf fontId="7" fillId="0" borderId="0" numFmtId="49" xfId="0" applyNumberFormat="1" applyFont="1" applyAlignment="1">
      <alignment horizontal="center"/>
    </xf>
    <xf fontId="7" fillId="0" borderId="0" numFmtId="49" xfId="0" applyNumberFormat="1" applyFont="1" applyAlignment="1">
      <alignment horizontal="center" wrapText="1"/>
    </xf>
    <xf fontId="3" fillId="0" borderId="0" numFmtId="49" xfId="0" applyNumberFormat="1" applyFont="1" applyAlignment="1">
      <alignment horizontal="center" vertical="top" wrapText="1"/>
    </xf>
    <xf fontId="3" fillId="0" borderId="0" numFmtId="49" xfId="0" applyNumberFormat="1" applyFont="1" applyAlignment="1">
      <alignment horizontal="center"/>
    </xf>
    <xf fontId="7" fillId="0" borderId="0" numFmtId="0" xfId="0" applyFont="1" applyAlignment="1">
      <alignment vertical="top" wrapText="1"/>
    </xf>
    <xf fontId="3" fillId="0" borderId="0" numFmtId="160" xfId="0" applyNumberFormat="1" applyFont="1" applyAlignment="1">
      <alignment wrapText="1"/>
    </xf>
    <xf fontId="7" fillId="0" borderId="0" numFmtId="4" xfId="0" applyNumberFormat="1" applyFont="1" applyAlignment="1">
      <alignment wrapText="1"/>
    </xf>
    <xf fontId="3" fillId="0" borderId="0" numFmtId="4" xfId="0" applyNumberFormat="1" applyFont="1" applyAlignment="1">
      <alignment wrapText="1"/>
    </xf>
    <xf fontId="7" fillId="3" borderId="0" numFmtId="4" xfId="0" applyNumberFormat="1" applyFont="1" applyFill="1" applyAlignment="1">
      <alignment wrapText="1"/>
    </xf>
    <xf fontId="3" fillId="3" borderId="0" numFmtId="4" xfId="0" applyNumberFormat="1" applyFont="1" applyFill="1" applyAlignment="1">
      <alignment wrapText="1"/>
    </xf>
    <xf fontId="7" fillId="0" borderId="0" numFmtId="0" xfId="0" applyFont="1"/>
    <xf fontId="7" fillId="0" borderId="0" numFmtId="0" xfId="0" applyFont="1" applyAlignment="1">
      <alignment horizontal="center" vertical="top"/>
    </xf>
    <xf fontId="7" fillId="0" borderId="0" numFmtId="49" xfId="0" applyNumberFormat="1" applyFont="1"/>
    <xf fontId="7" fillId="4" borderId="0" numFmtId="160" xfId="0" applyNumberFormat="1" applyFont="1" applyFill="1" applyProtection="1">
      <protection locked="0"/>
    </xf>
    <xf fontId="7" fillId="0" borderId="0" numFmtId="4" xfId="0" applyNumberFormat="1" applyFont="1"/>
    <xf fontId="3" fillId="0" borderId="0" numFmtId="0" xfId="0" applyFont="1" applyAlignment="1">
      <alignment horizontal="center" vertical="top"/>
    </xf>
    <xf fontId="3" fillId="4" borderId="0" numFmtId="160" xfId="0" applyNumberFormat="1" applyFont="1" applyFill="1" applyProtection="1">
      <protection locked="0"/>
    </xf>
    <xf fontId="3" fillId="0" borderId="0" numFmtId="4" xfId="0" applyNumberFormat="1" applyFont="1"/>
    <xf fontId="3" fillId="3" borderId="0" numFmtId="4" xfId="0" applyNumberFormat="1" applyFont="1" applyFill="1"/>
    <xf fontId="3" fillId="0" borderId="0" numFmtId="49" xfId="0" applyNumberFormat="1" applyFont="1" applyAlignment="1">
      <alignment horizontal="center" vertical="top"/>
    </xf>
    <xf fontId="8" fillId="0" borderId="0" numFmtId="49" xfId="0" applyNumberFormat="1" applyFont="1" applyAlignment="1">
      <alignment horizontal="center"/>
    </xf>
    <xf fontId="3" fillId="0" borderId="0" numFmtId="0" xfId="2" applyFont="1" applyAlignment="1" applyProtection="1">
      <alignment horizontal="left" wrapText="1"/>
    </xf>
    <xf fontId="0" fillId="0" borderId="0" numFmtId="49" xfId="0" applyNumberFormat="1"/>
  </cellXfs>
  <cellStyles count="3">
    <cellStyle name="xl71" xfId="1"/>
    <cellStyle name="Акцент1" xfId="2" builtinId="29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8" Type="http://schemas.openxmlformats.org/officeDocument/2006/relationships/styles" Target="styles.xml"/><Relationship  Id="rId7" Type="http://schemas.openxmlformats.org/officeDocument/2006/relationships/sharedStrings" Target="sharedStrings.xml"/><Relationship  Id="rId6" Type="http://schemas.openxmlformats.org/officeDocument/2006/relationships/theme" Target="theme/theme1.xml"/><Relationship  Id="rId5" Type="http://schemas.openxmlformats.org/officeDocument/2006/relationships/worksheet" Target="worksheets/sheet4.xml"/><Relationship  Id="rId4" Type="http://schemas.openxmlformats.org/officeDocument/2006/relationships/worksheet" Target="worksheets/sheet3.xml"/><Relationship  Id="rId3" Type="http://schemas.openxmlformats.org/officeDocument/2006/relationships/worksheet" Target="worksheets/sheet2.xml"/><Relationship  Id="rId2" Type="http://schemas.openxmlformats.org/officeDocument/2006/relationships/worksheet" Target="worksheets/sheet1.xml"/><Relationship  Id="rId1" Type="http://schemas.microsoft.com/office/2017/10/relationships/person" Target="persons/person.xml"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m="http://schemas.openxmlformats.org/officeDocument/2006/math" xmlns:w="http://schemas.openxmlformats.org/wordprocessingml/2006/main">
  <xdr:twoCellAnchor editAs="twoCell">
    <xdr:from>
      <xdr:col>0</xdr:col>
      <xdr:colOff>0</xdr:colOff>
      <xdr:row>0</xdr:row>
      <xdr:rowOff>0</xdr:rowOff>
    </xdr:from>
    <xdr:to>
      <xdr:col>0</xdr:col>
      <xdr:colOff>418802</xdr:colOff>
      <xdr:row>2</xdr:row>
      <xdr:rowOff>75902</xdr:rowOff>
    </xdr:to>
    <xdr:pic>
      <xdr:nvPicPr>
        <xdr:cNvPr id="2710" name="te1fo432vh2uj5fttul0jchrmk"/>
        <xdr:cNvPicPr>
          <a:picLocks noChangeAspect="1"/>
        </xdr:cNvPicPr>
      </xdr:nvPicPr>
      <xdr:blipFill>
        <a:blip r:embed="rId1"/>
        <a:stretch/>
      </xdr:blipFill>
      <xdr:spPr bwMode="auto"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ift" id="{B8837D65-A33B-5CEC-AE5D-5881C0B02A71}"/>
</personList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пј­пјі г‚ґг‚·гѓѓг‚Ї"/>
        <a:font script="Hang" typeface="л§‘мќЂ кі л”•"/>
        <a:font script="Hans" typeface="е®‹дЅ“"/>
        <a:font script="Hant" typeface="ж–°зґ°жЋй«”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пј­пјі жЋжњќ"/>
        <a:font script="Hang" typeface="л§‘мќЂ кі л”•"/>
        <a:font script="Hans" typeface="е®‹дЅ“"/>
        <a:font script="Hant" typeface="ж–°зґ°жЋй«”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personId="{B8837D65-A33B-5CEC-AE5D-5881C0B02A71}" id="{004900D9-00B6-43A3-8A4B-005F001D000F}" done="0">
    <text xml:space="preserve">Format Row (строка формата)
</text>
  </threadedComment>
  <threadedComment ref="B11" personId="{B8837D65-A33B-5CEC-AE5D-5881C0B02A71}" id="{00580034-00DC-4472-9F59-00BE0023009D}" done="0">
    <text xml:space="preserve">File-Safe CheckIn
</text>
  </threadedComment>
  <threadedComment ref="B12" personId="{B8837D65-A33B-5CEC-AE5D-5881C0B02A71}" id="{007F001D-00D8-4BDA-B6B1-0087004C0096}" done="0">
    <text xml:space="preserve">File-Safe Ask Further Set New Version
</text>
  </threadedComment>
  <threadedComment ref="B13" personId="{B8837D65-A33B-5CEC-AE5D-5881C0B02A71}" id="{00FF00AA-007A-496C-A9F7-00AC001E00F8}" done="0">
    <text xml:space="preserve">FileVersion
</text>
  </threadedComment>
  <threadedComment ref="B14" personId="{B8837D65-A33B-5CEC-AE5D-5881C0B02A71}" id="{00A90015-0084-4ABE-AE22-000500CF0086}" done="0">
    <text xml:space="preserve">New row link
</text>
  </threadedComment>
  <threadedComment ref="A15" personId="{B8837D65-A33B-5CEC-AE5D-5881C0B02A71}" id="{0066003B-002B-41E7-9C02-00CF00CC0047}" done="0">
    <text xml:space="preserve">Номера структур версий классификаторов
</text>
  </threadedComment>
  <threadedComment ref="B15" personId="{B8837D65-A33B-5CEC-AE5D-5881C0B02A71}" id="{00B0001E-009A-4C04-88B9-002800360005}" done="0">
    <text xml:space="preserve">FileID
</text>
  </threadedComment>
  <threadedComment ref="A16" personId="{B8837D65-A33B-5CEC-AE5D-5881C0B02A71}" id="{00160063-006E-47B5-AE39-0094005F00CF}" done="0">
    <text xml:space="preserve">Версия системных кодов файла
</text>
  </threadedComment>
  <threadedComment ref="B16" personId="{B8837D65-A33B-5CEC-AE5D-5881C0B02A71}" id="{00BC00D4-003B-4BA0-A3CC-007B00510078}" done="0">
    <text xml:space="preserve">Field RowID
</text>
  </threadedComment>
  <threadedComment ref="B17" personId="{B8837D65-A33B-5CEC-AE5D-5881C0B02A71}" id="{00D900E0-0005-4CED-A691-00A800480015}" done="0">
    <text xml:space="preserve">Data Arguments
</text>
  </threadedComment>
  <threadedComment ref="A18" personId="{B8837D65-A33B-5CEC-AE5D-5881C0B02A71}" id="{00380016-00C8-45C9-B1F7-00CC00330083}" done="0">
    <text xml:space="preserve">Ссылка на строку системных заголовков
</text>
  </threadedComment>
  <threadedComment ref="B18" personId="{B8837D65-A33B-5CEC-AE5D-5881C0B02A71}" id="{00B800AE-00F1-4BE4-A845-00F9003700DF}" done="0">
    <text xml:space="preserve">Data ID
</text>
  </threadedComment>
  <threadedComment ref="A19" personId="{B8837D65-A33B-5CEC-AE5D-5881C0B02A71}" id="{00CC0000-00E3-46F2-8B12-0027002C000C}" done="0">
    <text xml:space="preserve">Ссылка на строку заголовков
</text>
  </threadedComment>
  <threadedComment ref="B19" personId="{B8837D65-A33B-5CEC-AE5D-5881C0B02A71}" id="{00FB000B-0073-472E-83CC-00B3001E0030}" done="0">
    <text xml:space="preserve">Имя листа представления данных
</text>
  </threadedComment>
  <threadedComment ref="B3" personId="{B8837D65-A33B-5CEC-AE5D-5881C0B02A71}" id="{006000EF-006C-4BD2-BC34-00DB00CD0037}" done="0">
    <text xml:space="preserve">Format Column (колонка формата)
</text>
  </threadedComment>
  <threadedComment ref="B4" personId="{B8837D65-A33B-5CEC-AE5D-5881C0B02A71}" id="{002B0073-000C-49A0-86E1-0043002D004F}" done="0">
    <text xml:space="preserve">Extended Data Area (расширенная область данных)
</text>
  </threadedComment>
  <threadedComment ref="B5" personId="{B8837D65-A33B-5CEC-AE5D-5881C0B02A71}" id="{001F0080-0085-415C-97B9-007300E7006A}" done="0">
    <text xml:space="preserve">DataSheet Version
</text>
  </threadedComment>
  <threadedComment ref="B6" personId="{B8837D65-A33B-5CEC-AE5D-5881C0B02A71}" id="{001200A4-007C-464F-8C7C-005600D600C0}" done="0">
    <text xml:space="preserve">GUID for OfficeLink
</text>
  </threadedComment>
  <threadedComment ref="B7" personId="{B8837D65-A33B-5CEC-AE5D-5881C0B02A71}" id="{00700090-008D-44C6-8539-00BD008B004A}" done="0">
    <text xml:space="preserve">File-Safe Get Latest Version
</text>
  </threadedComment>
  <threadedComment ref="B8" personId="{B8837D65-A33B-5CEC-AE5D-5881C0B02A71}" id="{00B8009A-00C6-4891-8CD6-00DA00CA0048}" done="0">
    <text xml:space="preserve">File-Safe CheckOut
</text>
  </threadedComment>
  <threadedComment ref="B9" personId="{B8837D65-A33B-5CEC-AE5D-5881C0B02A71}" id="{00FD003C-0027-4385-918C-00C6000A00BB}" done="0">
    <text xml:space="preserve">File-Safe Ask Further Get Latest Version
</text>
  </threadedComment>
  <threadedComment ref="B10" personId="{B8837D65-A33B-5CEC-AE5D-5881C0B02A71}" id="{00670093-0029-43FB-AD68-00FB00F900EC}" done="0">
    <text xml:space="preserve">File-Safe Set New Version
</text>
  </threadedComment>
</ThreadedComments>
</file>

<file path=xl/worksheets/_rels/sheet2.xml.rels><?xml version="1.0" encoding="UTF-8" standalone="yes"?><Relationships xmlns="http://schemas.openxmlformats.org/package/2006/relationships"><Relationship  Id="rId4" Type="http://schemas.openxmlformats.org/officeDocument/2006/relationships/vmlDrawing" Target="../drawings/vmlDrawing1.vml"/><Relationship  Id="rId3" Type="http://schemas.openxmlformats.org/officeDocument/2006/relationships/drawing" Target="../drawings/drawing1.xml"/><Relationship  Id="rId2" Type="http://schemas.openxmlformats.org/officeDocument/2006/relationships/comments" Target="../comments1.xml"/><Relationship  Id="rId1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1">
    <outlinePr applyStyles="0" summaryBelow="1" summaryRight="1" showOutlineSymbols="1"/>
    <pageSetUpPr autoPageBreaks="1" fitToPage="1"/>
  </sheetPr>
  <sheetViews>
    <sheetView view="pageBreakPreview" topLeftCell="A11" zoomScale="100" workbookViewId="0">
      <selection activeCell="D13" activeCellId="0" sqref="D13"/>
    </sheetView>
  </sheetViews>
  <sheetFormatPr defaultRowHeight="12.75" customHeight="1"/>
  <cols>
    <col customWidth="1" min="1" max="1" style="1" width="5.42578125"/>
    <col customWidth="1" hidden="1" min="2" max="2" style="2" width="20.5703125"/>
    <col customWidth="1" min="3" max="3" style="3" width="50"/>
    <col customWidth="1" min="4" max="4" style="2" width="5.28515625"/>
    <col customWidth="1" min="5" max="5" style="2" width="4.85546875"/>
    <col customWidth="1" min="6" max="6" style="2" width="5"/>
    <col customWidth="1" min="7" max="8" style="2" width="4.7109375"/>
    <col customWidth="1" min="9" max="9" style="2" width="4.5703125"/>
    <col customWidth="1" min="10" max="10" style="2" width="5.85546875"/>
    <col customWidth="1" min="11" max="11" style="2" width="10.140625"/>
    <col customWidth="1" hidden="1" min="12" max="12" style="4" width="12.28515625"/>
    <col customWidth="1" min="13" max="14" style="4" width="14"/>
    <col customWidth="1" min="15" max="257" style="1" width="9.140625"/>
  </cols>
  <sheetData>
    <row r="1" s="5" customFormat="1" ht="18" customHeight="1">
      <c r="A1" s="6"/>
      <c r="B1" s="7"/>
      <c r="C1" s="6"/>
      <c r="D1" s="8"/>
      <c r="E1" s="8"/>
      <c r="F1" s="8"/>
      <c r="G1" s="8"/>
      <c r="H1" s="8"/>
      <c r="I1" s="8"/>
      <c r="J1" s="8"/>
      <c r="K1" s="9"/>
      <c r="L1" s="9"/>
      <c r="M1" s="9"/>
      <c r="N1" s="9" t="s">
        <v>0</v>
      </c>
    </row>
    <row r="2" s="5" customFormat="1" ht="15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</row>
    <row r="3" s="5" customFormat="1" ht="30" customHeight="1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</row>
    <row r="4" s="5" customFormat="1" ht="9.75" customHeight="1">
      <c r="B4" s="12"/>
      <c r="D4" s="12"/>
      <c r="E4" s="12"/>
      <c r="F4" s="12"/>
      <c r="G4" s="12"/>
      <c r="H4" s="13"/>
      <c r="I4" s="13"/>
      <c r="J4" s="12"/>
      <c r="K4" s="12"/>
      <c r="L4" s="10"/>
      <c r="M4" s="14"/>
      <c r="N4" s="14"/>
    </row>
    <row r="5" hidden="1"/>
    <row r="6" s="5" customFormat="1" ht="16.5" customHeight="1">
      <c r="A6" s="15" t="s">
        <v>3</v>
      </c>
      <c r="B6" s="16"/>
      <c r="C6" s="16"/>
      <c r="D6" s="16"/>
      <c r="E6" s="16"/>
      <c r="F6" s="16"/>
      <c r="G6" s="16"/>
      <c r="H6" s="16"/>
      <c r="I6" s="16"/>
      <c r="J6" s="16"/>
      <c r="K6" s="16"/>
      <c r="L6" s="16"/>
      <c r="M6" s="16"/>
      <c r="N6" s="16"/>
    </row>
    <row r="7" s="5" customFormat="1" ht="15.75" hidden="1">
      <c r="B7" s="12"/>
      <c r="D7" s="12"/>
      <c r="E7" s="12"/>
      <c r="F7" s="12"/>
      <c r="G7" s="12"/>
      <c r="H7" s="12"/>
      <c r="I7" s="12"/>
      <c r="J7" s="12"/>
      <c r="K7" s="12"/>
      <c r="L7" s="10"/>
      <c r="M7" s="14"/>
      <c r="N7" s="14"/>
    </row>
    <row r="8" s="5" customFormat="1" ht="15.75" hidden="1">
      <c r="B8" s="12"/>
      <c r="D8" s="12"/>
      <c r="E8" s="12"/>
      <c r="F8" s="12"/>
      <c r="G8" s="12"/>
      <c r="H8" s="12"/>
      <c r="I8" s="12"/>
      <c r="J8" s="12"/>
      <c r="K8" s="12"/>
      <c r="L8" s="10"/>
      <c r="M8" s="14"/>
      <c r="N8" s="14"/>
    </row>
    <row r="9" s="5" customFormat="1" ht="15.75" hidden="1">
      <c r="B9" s="12"/>
      <c r="D9" s="12"/>
      <c r="E9" s="12"/>
      <c r="F9" s="12"/>
      <c r="G9" s="12"/>
      <c r="H9" s="12"/>
      <c r="I9" s="12"/>
      <c r="J9" s="12"/>
      <c r="K9" s="12"/>
      <c r="L9" s="10"/>
      <c r="M9" s="14"/>
      <c r="N9" s="14"/>
    </row>
    <row r="10" s="5" customFormat="1">
      <c r="B10" s="12"/>
      <c r="D10" s="12"/>
      <c r="E10" s="12"/>
      <c r="F10" s="12"/>
      <c r="G10" s="12"/>
      <c r="H10" s="12"/>
      <c r="I10" s="12"/>
      <c r="J10" s="12"/>
      <c r="K10" s="12"/>
      <c r="L10" s="17" t="s">
        <v>4</v>
      </c>
      <c r="M10" s="17" t="s">
        <v>5</v>
      </c>
      <c r="N10" s="17" t="s">
        <v>5</v>
      </c>
    </row>
    <row r="11" s="5" customFormat="1" ht="12.75" customHeight="1">
      <c r="A11" s="18" t="s">
        <v>6</v>
      </c>
      <c r="B11" s="18" t="s">
        <v>6</v>
      </c>
      <c r="C11" s="19" t="s">
        <v>7</v>
      </c>
      <c r="D11" s="20" t="s">
        <v>8</v>
      </c>
      <c r="E11" s="21"/>
      <c r="F11" s="21"/>
      <c r="G11" s="21"/>
      <c r="H11" s="21"/>
      <c r="I11" s="21"/>
      <c r="J11" s="21"/>
      <c r="K11" s="22"/>
      <c r="L11" s="23" t="s">
        <v>9</v>
      </c>
      <c r="M11" s="23" t="s">
        <v>10</v>
      </c>
      <c r="N11" s="23" t="s">
        <v>11</v>
      </c>
    </row>
    <row r="12" s="5" customFormat="1">
      <c r="A12" s="18"/>
      <c r="B12" s="18"/>
      <c r="C12" s="19"/>
      <c r="D12" s="24"/>
      <c r="E12" s="25"/>
      <c r="F12" s="25"/>
      <c r="G12" s="25"/>
      <c r="H12" s="25"/>
      <c r="I12" s="25"/>
      <c r="J12" s="25"/>
      <c r="K12" s="26"/>
      <c r="L12" s="23"/>
      <c r="M12" s="23"/>
      <c r="N12" s="23"/>
    </row>
    <row r="13" s="27" customFormat="1" ht="191.25" hidden="1" customHeight="1">
      <c r="B13" s="28" t="s">
        <v>12</v>
      </c>
      <c r="C13" s="27" t="s">
        <v>13</v>
      </c>
      <c r="D13" s="28" t="s">
        <v>14</v>
      </c>
      <c r="E13" s="28" t="s">
        <v>15</v>
      </c>
      <c r="F13" s="28" t="s">
        <v>16</v>
      </c>
      <c r="G13" s="28" t="s">
        <v>17</v>
      </c>
      <c r="H13" s="28" t="s">
        <v>18</v>
      </c>
      <c r="I13" s="28" t="s">
        <v>19</v>
      </c>
      <c r="J13" s="28" t="s">
        <v>20</v>
      </c>
      <c r="K13" s="28" t="s">
        <v>21</v>
      </c>
      <c r="L13" s="29" t="s">
        <v>22</v>
      </c>
      <c r="M13" s="29"/>
      <c r="N13" s="29"/>
    </row>
    <row r="14" s="27" customFormat="1" ht="25.5" customHeight="1">
      <c r="A14" s="30" t="s">
        <v>23</v>
      </c>
      <c r="B14" s="28"/>
      <c r="C14" s="27" t="s">
        <v>24</v>
      </c>
      <c r="D14" s="31" t="s">
        <v>25</v>
      </c>
      <c r="E14" s="32" t="s">
        <v>26</v>
      </c>
      <c r="F14" s="32" t="s">
        <v>27</v>
      </c>
      <c r="G14" s="32" t="s">
        <v>28</v>
      </c>
      <c r="H14" s="32" t="s">
        <v>28</v>
      </c>
      <c r="I14" s="32" t="s">
        <v>28</v>
      </c>
      <c r="J14" s="32" t="s">
        <v>29</v>
      </c>
      <c r="K14" s="32" t="s">
        <v>30</v>
      </c>
      <c r="L14" s="29"/>
      <c r="M14" s="29">
        <f>M15-M17</f>
        <v>0</v>
      </c>
      <c r="N14" s="29">
        <f>N15-N17</f>
        <v>0</v>
      </c>
    </row>
    <row r="15" s="27" customFormat="1" ht="30" customHeight="1">
      <c r="A15" s="33" t="s">
        <v>31</v>
      </c>
      <c r="B15" s="28"/>
      <c r="C15" s="5" t="s">
        <v>32</v>
      </c>
      <c r="D15" s="34" t="s">
        <v>25</v>
      </c>
      <c r="E15" s="13" t="s">
        <v>26</v>
      </c>
      <c r="F15" s="13" t="s">
        <v>27</v>
      </c>
      <c r="G15" s="13" t="s">
        <v>28</v>
      </c>
      <c r="H15" s="13" t="s">
        <v>28</v>
      </c>
      <c r="I15" s="13" t="s">
        <v>28</v>
      </c>
      <c r="J15" s="13" t="s">
        <v>29</v>
      </c>
      <c r="K15" s="13" t="s">
        <v>33</v>
      </c>
      <c r="L15" s="29"/>
      <c r="M15" s="29">
        <f>M16</f>
        <v>4500000</v>
      </c>
      <c r="N15" s="29">
        <f>N16</f>
        <v>4500000</v>
      </c>
    </row>
    <row r="16" s="27" customFormat="1" ht="38.25" customHeight="1">
      <c r="A16" s="35"/>
      <c r="B16" s="28"/>
      <c r="C16" s="5" t="s">
        <v>34</v>
      </c>
      <c r="D16" s="34" t="s">
        <v>25</v>
      </c>
      <c r="E16" s="13" t="s">
        <v>26</v>
      </c>
      <c r="F16" s="13" t="s">
        <v>27</v>
      </c>
      <c r="G16" s="13" t="s">
        <v>28</v>
      </c>
      <c r="H16" s="13" t="s">
        <v>28</v>
      </c>
      <c r="I16" s="13" t="s">
        <v>35</v>
      </c>
      <c r="J16" s="13" t="s">
        <v>29</v>
      </c>
      <c r="K16" s="13" t="s">
        <v>36</v>
      </c>
      <c r="L16" s="29"/>
      <c r="M16" s="36">
        <v>4500000</v>
      </c>
      <c r="N16" s="36">
        <v>4500000</v>
      </c>
    </row>
    <row r="17" s="27" customFormat="1" ht="30" customHeight="1">
      <c r="A17" s="33" t="s">
        <v>37</v>
      </c>
      <c r="B17" s="28"/>
      <c r="C17" s="5" t="s">
        <v>38</v>
      </c>
      <c r="D17" s="34" t="s">
        <v>25</v>
      </c>
      <c r="E17" s="13" t="s">
        <v>26</v>
      </c>
      <c r="F17" s="13" t="s">
        <v>27</v>
      </c>
      <c r="G17" s="13" t="s">
        <v>28</v>
      </c>
      <c r="H17" s="13" t="s">
        <v>28</v>
      </c>
      <c r="I17" s="13" t="s">
        <v>28</v>
      </c>
      <c r="J17" s="13" t="s">
        <v>29</v>
      </c>
      <c r="K17" s="13" t="s">
        <v>39</v>
      </c>
      <c r="L17" s="29"/>
      <c r="M17" s="29">
        <f>M18</f>
        <v>4500000</v>
      </c>
      <c r="N17" s="29">
        <f>N18</f>
        <v>4500000</v>
      </c>
    </row>
    <row r="18" s="27" customFormat="1" ht="38.25" customHeight="1">
      <c r="A18" s="35"/>
      <c r="B18" s="28"/>
      <c r="C18" s="5" t="s">
        <v>40</v>
      </c>
      <c r="D18" s="34" t="s">
        <v>25</v>
      </c>
      <c r="E18" s="13" t="s">
        <v>26</v>
      </c>
      <c r="F18" s="13" t="s">
        <v>27</v>
      </c>
      <c r="G18" s="13" t="s">
        <v>28</v>
      </c>
      <c r="H18" s="13" t="s">
        <v>28</v>
      </c>
      <c r="I18" s="13" t="s">
        <v>35</v>
      </c>
      <c r="J18" s="13" t="s">
        <v>29</v>
      </c>
      <c r="K18" s="13" t="s">
        <v>41</v>
      </c>
      <c r="L18" s="29"/>
      <c r="M18" s="36">
        <v>4500000</v>
      </c>
      <c r="N18" s="36">
        <v>4500000</v>
      </c>
    </row>
    <row r="19" s="27" customFormat="1" ht="24" customHeight="1">
      <c r="A19" s="30" t="s">
        <v>42</v>
      </c>
      <c r="B19" s="28"/>
      <c r="C19" s="27" t="s">
        <v>43</v>
      </c>
      <c r="D19" s="31" t="s">
        <v>25</v>
      </c>
      <c r="E19" s="32" t="s">
        <v>26</v>
      </c>
      <c r="F19" s="32" t="s">
        <v>44</v>
      </c>
      <c r="G19" s="32" t="s">
        <v>28</v>
      </c>
      <c r="H19" s="32" t="s">
        <v>28</v>
      </c>
      <c r="I19" s="32" t="s">
        <v>28</v>
      </c>
      <c r="J19" s="32" t="s">
        <v>29</v>
      </c>
      <c r="K19" s="32" t="s">
        <v>30</v>
      </c>
      <c r="L19" s="29"/>
      <c r="M19" s="37">
        <f>M20-M22</f>
        <v>-500000</v>
      </c>
      <c r="N19" s="37">
        <f>N20-N22</f>
        <v>-500000</v>
      </c>
    </row>
    <row r="20" s="27" customFormat="1" ht="36">
      <c r="A20" s="33" t="s">
        <v>45</v>
      </c>
      <c r="B20" s="28"/>
      <c r="C20" s="5" t="s">
        <v>46</v>
      </c>
      <c r="D20" s="34" t="s">
        <v>25</v>
      </c>
      <c r="E20" s="13" t="s">
        <v>26</v>
      </c>
      <c r="F20" s="13" t="s">
        <v>44</v>
      </c>
      <c r="G20" s="13" t="s">
        <v>26</v>
      </c>
      <c r="H20" s="13" t="s">
        <v>28</v>
      </c>
      <c r="I20" s="13" t="s">
        <v>28</v>
      </c>
      <c r="J20" s="13" t="s">
        <v>29</v>
      </c>
      <c r="K20" s="13" t="s">
        <v>33</v>
      </c>
      <c r="L20" s="29"/>
      <c r="M20" s="38">
        <f>M21</f>
        <v>0</v>
      </c>
      <c r="N20" s="38">
        <f>N21</f>
        <v>0</v>
      </c>
    </row>
    <row r="21" s="27" customFormat="1" ht="36">
      <c r="A21" s="30"/>
      <c r="B21" s="28"/>
      <c r="C21" s="3" t="s">
        <v>47</v>
      </c>
      <c r="D21" s="34" t="s">
        <v>25</v>
      </c>
      <c r="E21" s="13" t="s">
        <v>26</v>
      </c>
      <c r="F21" s="13" t="s">
        <v>44</v>
      </c>
      <c r="G21" s="13" t="s">
        <v>26</v>
      </c>
      <c r="H21" s="13" t="s">
        <v>28</v>
      </c>
      <c r="I21" s="13" t="s">
        <v>35</v>
      </c>
      <c r="J21" s="13" t="s">
        <v>29</v>
      </c>
      <c r="K21" s="13" t="s">
        <v>36</v>
      </c>
      <c r="L21" s="29"/>
      <c r="M21" s="38"/>
      <c r="N21" s="38"/>
    </row>
    <row r="22" s="27" customFormat="1" ht="36">
      <c r="A22" s="33" t="s">
        <v>48</v>
      </c>
      <c r="B22" s="28"/>
      <c r="C22" s="5" t="s">
        <v>49</v>
      </c>
      <c r="D22" s="34" t="s">
        <v>25</v>
      </c>
      <c r="E22" s="13" t="s">
        <v>26</v>
      </c>
      <c r="F22" s="13" t="s">
        <v>44</v>
      </c>
      <c r="G22" s="13" t="s">
        <v>26</v>
      </c>
      <c r="H22" s="13" t="s">
        <v>28</v>
      </c>
      <c r="I22" s="13" t="s">
        <v>28</v>
      </c>
      <c r="J22" s="13" t="s">
        <v>29</v>
      </c>
      <c r="K22" s="13" t="s">
        <v>39</v>
      </c>
      <c r="L22" s="29"/>
      <c r="M22" s="39">
        <f>M23</f>
        <v>500000</v>
      </c>
      <c r="N22" s="39">
        <f>N23</f>
        <v>500000</v>
      </c>
    </row>
    <row r="23" s="27" customFormat="1" ht="36">
      <c r="A23" s="30"/>
      <c r="B23" s="28"/>
      <c r="C23" s="3" t="s">
        <v>50</v>
      </c>
      <c r="D23" s="34" t="s">
        <v>25</v>
      </c>
      <c r="E23" s="13" t="s">
        <v>26</v>
      </c>
      <c r="F23" s="13" t="s">
        <v>44</v>
      </c>
      <c r="G23" s="13" t="s">
        <v>26</v>
      </c>
      <c r="H23" s="13" t="s">
        <v>28</v>
      </c>
      <c r="I23" s="13" t="s">
        <v>35</v>
      </c>
      <c r="J23" s="13" t="s">
        <v>29</v>
      </c>
      <c r="K23" s="13" t="s">
        <v>41</v>
      </c>
      <c r="L23" s="29"/>
      <c r="M23" s="40">
        <v>500000</v>
      </c>
      <c r="N23" s="40">
        <v>500000</v>
      </c>
    </row>
    <row r="24" s="41" customFormat="1" ht="24">
      <c r="A24" s="42" t="s">
        <v>51</v>
      </c>
      <c r="B24" s="43" t="s">
        <v>52</v>
      </c>
      <c r="C24" s="27" t="s">
        <v>53</v>
      </c>
      <c r="D24" s="31" t="s">
        <v>25</v>
      </c>
      <c r="E24" s="31" t="s">
        <v>26</v>
      </c>
      <c r="F24" s="31" t="s">
        <v>35</v>
      </c>
      <c r="G24" s="31" t="s">
        <v>28</v>
      </c>
      <c r="H24" s="31" t="s">
        <v>28</v>
      </c>
      <c r="I24" s="31" t="s">
        <v>28</v>
      </c>
      <c r="J24" s="31" t="s">
        <v>29</v>
      </c>
      <c r="K24" s="31" t="s">
        <v>30</v>
      </c>
      <c r="L24" s="44">
        <v>245485.20000000001</v>
      </c>
      <c r="M24" s="45">
        <f>M29-M25</f>
        <v>837292.67000007629</v>
      </c>
      <c r="N24" s="45">
        <f>N29-N25</f>
        <v>1030483.4899998903</v>
      </c>
    </row>
    <row r="25">
      <c r="A25" s="46" t="s">
        <v>54</v>
      </c>
      <c r="B25" s="2" t="s">
        <v>55</v>
      </c>
      <c r="C25" s="3" t="s">
        <v>56</v>
      </c>
      <c r="D25" s="34" t="s">
        <v>25</v>
      </c>
      <c r="E25" s="34" t="s">
        <v>26</v>
      </c>
      <c r="F25" s="34" t="s">
        <v>35</v>
      </c>
      <c r="G25" s="34" t="s">
        <v>28</v>
      </c>
      <c r="H25" s="34" t="s">
        <v>28</v>
      </c>
      <c r="I25" s="34" t="s">
        <v>28</v>
      </c>
      <c r="J25" s="34" t="s">
        <v>29</v>
      </c>
      <c r="K25" s="34" t="s">
        <v>57</v>
      </c>
      <c r="L25" s="47">
        <v>-32397887.399999999</v>
      </c>
      <c r="M25" s="48">
        <f t="shared" ref="M25:N27" si="0">M26</f>
        <v>767762840.01999998</v>
      </c>
      <c r="N25" s="48">
        <f t="shared" si="0"/>
        <v>731806961.69000006</v>
      </c>
    </row>
    <row r="26">
      <c r="A26" s="46"/>
      <c r="B26" s="2" t="s">
        <v>58</v>
      </c>
      <c r="C26" s="3" t="s">
        <v>59</v>
      </c>
      <c r="D26" s="34" t="s">
        <v>25</v>
      </c>
      <c r="E26" s="34" t="s">
        <v>26</v>
      </c>
      <c r="F26" s="34" t="s">
        <v>35</v>
      </c>
      <c r="G26" s="34" t="s">
        <v>27</v>
      </c>
      <c r="H26" s="34" t="s">
        <v>28</v>
      </c>
      <c r="I26" s="34" t="s">
        <v>28</v>
      </c>
      <c r="J26" s="34" t="s">
        <v>29</v>
      </c>
      <c r="K26" s="34" t="s">
        <v>57</v>
      </c>
      <c r="L26" s="47">
        <v>-32397887.399999999</v>
      </c>
      <c r="M26" s="48">
        <f t="shared" si="0"/>
        <v>767762840.01999998</v>
      </c>
      <c r="N26" s="48">
        <f t="shared" si="0"/>
        <v>731806961.69000006</v>
      </c>
    </row>
    <row r="27">
      <c r="A27" s="46"/>
      <c r="B27" s="2" t="s">
        <v>60</v>
      </c>
      <c r="C27" s="3" t="s">
        <v>61</v>
      </c>
      <c r="D27" s="34" t="s">
        <v>25</v>
      </c>
      <c r="E27" s="34" t="s">
        <v>26</v>
      </c>
      <c r="F27" s="34" t="s">
        <v>35</v>
      </c>
      <c r="G27" s="34" t="s">
        <v>27</v>
      </c>
      <c r="H27" s="34" t="s">
        <v>26</v>
      </c>
      <c r="I27" s="34" t="s">
        <v>28</v>
      </c>
      <c r="J27" s="34" t="s">
        <v>29</v>
      </c>
      <c r="K27" s="34" t="s">
        <v>62</v>
      </c>
      <c r="L27" s="47">
        <v>-32397887.399999999</v>
      </c>
      <c r="M27" s="48">
        <f t="shared" si="0"/>
        <v>767762840.01999998</v>
      </c>
      <c r="N27" s="48">
        <f t="shared" si="0"/>
        <v>731806961.69000006</v>
      </c>
    </row>
    <row r="28" ht="24">
      <c r="A28" s="46"/>
      <c r="B28" s="2" t="s">
        <v>63</v>
      </c>
      <c r="C28" s="3" t="s">
        <v>64</v>
      </c>
      <c r="D28" s="34" t="s">
        <v>25</v>
      </c>
      <c r="E28" s="34" t="s">
        <v>26</v>
      </c>
      <c r="F28" s="34" t="s">
        <v>35</v>
      </c>
      <c r="G28" s="34" t="s">
        <v>27</v>
      </c>
      <c r="H28" s="34" t="s">
        <v>26</v>
      </c>
      <c r="I28" s="34" t="s">
        <v>35</v>
      </c>
      <c r="J28" s="34" t="s">
        <v>29</v>
      </c>
      <c r="K28" s="34" t="s">
        <v>62</v>
      </c>
      <c r="L28" s="47">
        <v>-32397887.399999999</v>
      </c>
      <c r="M28" s="49">
        <f>763262840.02+M38+M21+M16</f>
        <v>767762840.01999998</v>
      </c>
      <c r="N28" s="49">
        <f>727306961.69+N38+N21+N16</f>
        <v>731806961.69000006</v>
      </c>
    </row>
    <row r="29">
      <c r="A29" s="46" t="s">
        <v>65</v>
      </c>
      <c r="B29" s="2" t="s">
        <v>66</v>
      </c>
      <c r="C29" s="3" t="s">
        <v>67</v>
      </c>
      <c r="D29" s="34" t="s">
        <v>25</v>
      </c>
      <c r="E29" s="34" t="s">
        <v>26</v>
      </c>
      <c r="F29" s="34" t="s">
        <v>35</v>
      </c>
      <c r="G29" s="34" t="s">
        <v>28</v>
      </c>
      <c r="H29" s="34" t="s">
        <v>28</v>
      </c>
      <c r="I29" s="34" t="s">
        <v>28</v>
      </c>
      <c r="J29" s="34" t="s">
        <v>29</v>
      </c>
      <c r="K29" s="34" t="s">
        <v>68</v>
      </c>
      <c r="L29" s="47">
        <v>32643372.600000001</v>
      </c>
      <c r="M29" s="48">
        <f t="shared" ref="M29:N31" si="1">M30</f>
        <v>768600132.69000006</v>
      </c>
      <c r="N29" s="48">
        <f t="shared" si="1"/>
        <v>732837445.17999995</v>
      </c>
    </row>
    <row r="30">
      <c r="A30" s="46"/>
      <c r="B30" s="2" t="s">
        <v>69</v>
      </c>
      <c r="C30" s="3" t="s">
        <v>70</v>
      </c>
      <c r="D30" s="34" t="s">
        <v>25</v>
      </c>
      <c r="E30" s="34" t="s">
        <v>26</v>
      </c>
      <c r="F30" s="34" t="s">
        <v>35</v>
      </c>
      <c r="G30" s="34" t="s">
        <v>27</v>
      </c>
      <c r="H30" s="34" t="s">
        <v>28</v>
      </c>
      <c r="I30" s="34" t="s">
        <v>28</v>
      </c>
      <c r="J30" s="34" t="s">
        <v>29</v>
      </c>
      <c r="K30" s="34" t="s">
        <v>68</v>
      </c>
      <c r="L30" s="47">
        <v>32643372.600000001</v>
      </c>
      <c r="M30" s="48">
        <f t="shared" si="1"/>
        <v>768600132.69000006</v>
      </c>
      <c r="N30" s="48">
        <f t="shared" si="1"/>
        <v>732837445.17999995</v>
      </c>
    </row>
    <row r="31">
      <c r="A31" s="46"/>
      <c r="B31" s="2" t="s">
        <v>71</v>
      </c>
      <c r="C31" s="3" t="s">
        <v>72</v>
      </c>
      <c r="D31" s="34" t="s">
        <v>25</v>
      </c>
      <c r="E31" s="34" t="s">
        <v>26</v>
      </c>
      <c r="F31" s="34" t="s">
        <v>35</v>
      </c>
      <c r="G31" s="34" t="s">
        <v>27</v>
      </c>
      <c r="H31" s="34" t="s">
        <v>26</v>
      </c>
      <c r="I31" s="34" t="s">
        <v>28</v>
      </c>
      <c r="J31" s="34" t="s">
        <v>29</v>
      </c>
      <c r="K31" s="34" t="s">
        <v>73</v>
      </c>
      <c r="L31" s="47">
        <v>32643372.600000001</v>
      </c>
      <c r="M31" s="48">
        <f t="shared" si="1"/>
        <v>768600132.69000006</v>
      </c>
      <c r="N31" s="48">
        <f t="shared" si="1"/>
        <v>732837445.17999995</v>
      </c>
    </row>
    <row r="32" ht="24">
      <c r="A32" s="46"/>
      <c r="B32" s="2" t="s">
        <v>74</v>
      </c>
      <c r="C32" s="3" t="s">
        <v>75</v>
      </c>
      <c r="D32" s="34" t="s">
        <v>25</v>
      </c>
      <c r="E32" s="34" t="s">
        <v>26</v>
      </c>
      <c r="F32" s="34" t="s">
        <v>35</v>
      </c>
      <c r="G32" s="34" t="s">
        <v>27</v>
      </c>
      <c r="H32" s="34" t="s">
        <v>26</v>
      </c>
      <c r="I32" s="34" t="s">
        <v>35</v>
      </c>
      <c r="J32" s="34" t="s">
        <v>29</v>
      </c>
      <c r="K32" s="34" t="s">
        <v>73</v>
      </c>
      <c r="L32" s="47">
        <v>32643372.600000001</v>
      </c>
      <c r="M32" s="48">
        <f>763600132.69+M36+M22+M41+M17</f>
        <v>768600132.69000006</v>
      </c>
      <c r="N32" s="48">
        <f>727837445.18+N36+N22+N41+N17</f>
        <v>732837445.17999995</v>
      </c>
    </row>
    <row r="33" s="41" customFormat="1" ht="25.5" hidden="1">
      <c r="A33" s="42" t="s">
        <v>76</v>
      </c>
      <c r="B33" s="43" t="s">
        <v>77</v>
      </c>
      <c r="C33" s="27" t="s">
        <v>78</v>
      </c>
      <c r="D33" s="31" t="s">
        <v>25</v>
      </c>
      <c r="E33" s="31" t="s">
        <v>26</v>
      </c>
      <c r="F33" s="31" t="s">
        <v>79</v>
      </c>
      <c r="G33" s="31" t="s">
        <v>28</v>
      </c>
      <c r="H33" s="31" t="s">
        <v>28</v>
      </c>
      <c r="I33" s="31" t="s">
        <v>28</v>
      </c>
      <c r="J33" s="31" t="s">
        <v>29</v>
      </c>
      <c r="K33" s="31" t="s">
        <v>30</v>
      </c>
      <c r="L33" s="44">
        <v>-272738</v>
      </c>
      <c r="M33" s="45">
        <f>M34+M37</f>
        <v>0</v>
      </c>
      <c r="N33" s="45">
        <f>N34+N37</f>
        <v>0</v>
      </c>
    </row>
    <row r="34" ht="25.5" hidden="1">
      <c r="A34" s="50" t="s">
        <v>80</v>
      </c>
      <c r="C34" s="27" t="s">
        <v>81</v>
      </c>
      <c r="D34" s="31" t="s">
        <v>25</v>
      </c>
      <c r="E34" s="31" t="s">
        <v>26</v>
      </c>
      <c r="F34" s="31" t="s">
        <v>79</v>
      </c>
      <c r="G34" s="31" t="s">
        <v>82</v>
      </c>
      <c r="H34" s="31" t="s">
        <v>28</v>
      </c>
      <c r="I34" s="31" t="s">
        <v>28</v>
      </c>
      <c r="J34" s="31" t="s">
        <v>29</v>
      </c>
      <c r="K34" s="31" t="s">
        <v>30</v>
      </c>
      <c r="L34" s="44"/>
      <c r="M34" s="45">
        <f>-M35</f>
        <v>0</v>
      </c>
      <c r="N34" s="45">
        <f>-N35</f>
        <v>0</v>
      </c>
    </row>
    <row r="35" ht="76.5" hidden="1">
      <c r="A35" s="50"/>
      <c r="C35" s="3" t="s">
        <v>83</v>
      </c>
      <c r="D35" s="34" t="s">
        <v>25</v>
      </c>
      <c r="E35" s="34" t="s">
        <v>26</v>
      </c>
      <c r="F35" s="34" t="s">
        <v>79</v>
      </c>
      <c r="G35" s="34" t="s">
        <v>82</v>
      </c>
      <c r="H35" s="34" t="s">
        <v>26</v>
      </c>
      <c r="I35" s="34" t="s">
        <v>28</v>
      </c>
      <c r="J35" s="34" t="s">
        <v>29</v>
      </c>
      <c r="K35" s="34" t="s">
        <v>39</v>
      </c>
      <c r="L35" s="47"/>
      <c r="M35" s="48">
        <f>M36</f>
        <v>0</v>
      </c>
      <c r="N35" s="48">
        <f>N36</f>
        <v>0</v>
      </c>
    </row>
    <row r="36" ht="76.5" hidden="1">
      <c r="A36" s="46"/>
      <c r="C36" s="3" t="s">
        <v>84</v>
      </c>
      <c r="D36" s="34" t="s">
        <v>25</v>
      </c>
      <c r="E36" s="51" t="s">
        <v>26</v>
      </c>
      <c r="F36" s="51" t="s">
        <v>79</v>
      </c>
      <c r="G36" s="51" t="s">
        <v>82</v>
      </c>
      <c r="H36" s="51" t="s">
        <v>26</v>
      </c>
      <c r="I36" s="51" t="s">
        <v>35</v>
      </c>
      <c r="J36" s="51" t="s">
        <v>29</v>
      </c>
      <c r="K36" s="51" t="s">
        <v>41</v>
      </c>
      <c r="L36" s="47"/>
      <c r="M36" s="49"/>
      <c r="N36" s="49"/>
    </row>
    <row r="37" ht="25.5" hidden="1">
      <c r="A37" s="50" t="s">
        <v>85</v>
      </c>
      <c r="C37" s="27" t="s">
        <v>86</v>
      </c>
      <c r="D37" s="31" t="s">
        <v>25</v>
      </c>
      <c r="E37" s="31" t="s">
        <v>26</v>
      </c>
      <c r="F37" s="31" t="s">
        <v>79</v>
      </c>
      <c r="G37" s="31" t="s">
        <v>35</v>
      </c>
      <c r="H37" s="31" t="s">
        <v>28</v>
      </c>
      <c r="I37" s="31" t="s">
        <v>28</v>
      </c>
      <c r="J37" s="31" t="s">
        <v>29</v>
      </c>
      <c r="K37" s="31" t="s">
        <v>30</v>
      </c>
      <c r="L37" s="47"/>
      <c r="M37" s="45">
        <f>M38-M41</f>
        <v>0</v>
      </c>
      <c r="N37" s="45">
        <f>N38-N41</f>
        <v>0</v>
      </c>
    </row>
    <row r="38" ht="25.5" hidden="1">
      <c r="A38" s="50" t="s">
        <v>87</v>
      </c>
      <c r="C38" s="3" t="s">
        <v>88</v>
      </c>
      <c r="D38" s="34" t="s">
        <v>25</v>
      </c>
      <c r="E38" s="34" t="s">
        <v>26</v>
      </c>
      <c r="F38" s="34" t="s">
        <v>79</v>
      </c>
      <c r="G38" s="34" t="s">
        <v>35</v>
      </c>
      <c r="H38" s="34" t="s">
        <v>28</v>
      </c>
      <c r="I38" s="34" t="s">
        <v>28</v>
      </c>
      <c r="J38" s="34" t="s">
        <v>29</v>
      </c>
      <c r="K38" s="34" t="s">
        <v>68</v>
      </c>
      <c r="L38" s="47"/>
      <c r="M38" s="48">
        <f t="shared" ref="M38:M42" si="2">M39</f>
        <v>0</v>
      </c>
      <c r="N38" s="48">
        <f t="shared" ref="N38:N42" si="3">N39</f>
        <v>0</v>
      </c>
    </row>
    <row r="39" ht="38.25" hidden="1">
      <c r="A39" s="50"/>
      <c r="C39" s="52" t="s">
        <v>89</v>
      </c>
      <c r="D39" s="34" t="s">
        <v>25</v>
      </c>
      <c r="E39" s="34" t="s">
        <v>26</v>
      </c>
      <c r="F39" s="34" t="s">
        <v>79</v>
      </c>
      <c r="G39" s="34" t="s">
        <v>35</v>
      </c>
      <c r="H39" s="34" t="s">
        <v>27</v>
      </c>
      <c r="I39" s="34" t="s">
        <v>28</v>
      </c>
      <c r="J39" s="34" t="s">
        <v>29</v>
      </c>
      <c r="K39" s="34" t="s">
        <v>68</v>
      </c>
      <c r="L39" s="47"/>
      <c r="M39" s="48">
        <f t="shared" si="2"/>
        <v>0</v>
      </c>
      <c r="N39" s="48">
        <f t="shared" si="3"/>
        <v>0</v>
      </c>
    </row>
    <row r="40" ht="51" hidden="1">
      <c r="A40" s="50"/>
      <c r="C40" s="52" t="s">
        <v>90</v>
      </c>
      <c r="D40" s="34" t="s">
        <v>25</v>
      </c>
      <c r="E40" s="34" t="s">
        <v>26</v>
      </c>
      <c r="F40" s="34" t="s">
        <v>79</v>
      </c>
      <c r="G40" s="34" t="s">
        <v>35</v>
      </c>
      <c r="H40" s="34" t="s">
        <v>27</v>
      </c>
      <c r="I40" s="34" t="s">
        <v>35</v>
      </c>
      <c r="J40" s="34" t="s">
        <v>29</v>
      </c>
      <c r="K40" s="34" t="s">
        <v>91</v>
      </c>
      <c r="L40" s="47"/>
      <c r="M40" s="48"/>
      <c r="N40" s="48"/>
    </row>
    <row r="41" ht="25.5" hidden="1">
      <c r="A41" s="50" t="s">
        <v>92</v>
      </c>
      <c r="C41" s="3" t="s">
        <v>93</v>
      </c>
      <c r="D41" s="34" t="s">
        <v>25</v>
      </c>
      <c r="E41" s="34" t="s">
        <v>26</v>
      </c>
      <c r="F41" s="34" t="s">
        <v>79</v>
      </c>
      <c r="G41" s="34" t="s">
        <v>35</v>
      </c>
      <c r="H41" s="34" t="s">
        <v>28</v>
      </c>
      <c r="I41" s="34" t="s">
        <v>28</v>
      </c>
      <c r="J41" s="34" t="s">
        <v>29</v>
      </c>
      <c r="K41" s="34" t="s">
        <v>57</v>
      </c>
      <c r="L41" s="47"/>
      <c r="M41" s="48">
        <f t="shared" si="2"/>
        <v>0</v>
      </c>
      <c r="N41" s="48">
        <f t="shared" si="3"/>
        <v>0</v>
      </c>
    </row>
    <row r="42" ht="39" hidden="1" customHeight="1">
      <c r="A42" s="50"/>
      <c r="C42" s="3" t="s">
        <v>94</v>
      </c>
      <c r="D42" s="34" t="s">
        <v>25</v>
      </c>
      <c r="E42" s="34" t="s">
        <v>26</v>
      </c>
      <c r="F42" s="34" t="s">
        <v>79</v>
      </c>
      <c r="G42" s="34" t="s">
        <v>35</v>
      </c>
      <c r="H42" s="34" t="s">
        <v>27</v>
      </c>
      <c r="I42" s="34" t="s">
        <v>28</v>
      </c>
      <c r="J42" s="34" t="s">
        <v>29</v>
      </c>
      <c r="K42" s="34" t="s">
        <v>57</v>
      </c>
      <c r="L42" s="47"/>
      <c r="M42" s="48">
        <f t="shared" si="2"/>
        <v>0</v>
      </c>
      <c r="N42" s="48">
        <f t="shared" si="3"/>
        <v>0</v>
      </c>
    </row>
    <row r="43" ht="37.5" hidden="1" customHeight="1">
      <c r="A43" s="50"/>
      <c r="C43" s="3" t="s">
        <v>95</v>
      </c>
      <c r="D43" s="34" t="s">
        <v>25</v>
      </c>
      <c r="E43" s="34" t="s">
        <v>26</v>
      </c>
      <c r="F43" s="34" t="s">
        <v>79</v>
      </c>
      <c r="G43" s="34" t="s">
        <v>35</v>
      </c>
      <c r="H43" s="34" t="s">
        <v>27</v>
      </c>
      <c r="I43" s="34" t="s">
        <v>35</v>
      </c>
      <c r="J43" s="34" t="s">
        <v>29</v>
      </c>
      <c r="K43" s="34" t="s">
        <v>96</v>
      </c>
      <c r="L43" s="47"/>
      <c r="M43" s="48"/>
      <c r="N43" s="48"/>
    </row>
    <row r="44" s="41" customFormat="1" ht="24">
      <c r="A44" s="42"/>
      <c r="B44" s="43" t="s">
        <v>97</v>
      </c>
      <c r="C44" s="27" t="s">
        <v>98</v>
      </c>
      <c r="D44" s="31" t="s">
        <v>30</v>
      </c>
      <c r="E44" s="31" t="s">
        <v>28</v>
      </c>
      <c r="F44" s="31" t="s">
        <v>28</v>
      </c>
      <c r="G44" s="31" t="s">
        <v>28</v>
      </c>
      <c r="H44" s="31" t="s">
        <v>28</v>
      </c>
      <c r="I44" s="31" t="s">
        <v>28</v>
      </c>
      <c r="J44" s="31" t="s">
        <v>29</v>
      </c>
      <c r="K44" s="31" t="s">
        <v>30</v>
      </c>
      <c r="L44" s="44">
        <v>1696521.1000000001</v>
      </c>
      <c r="M44" s="45">
        <f>M19+M24+M33+M14</f>
        <v>337292.67000007629</v>
      </c>
      <c r="N44" s="45">
        <f>N19+N24+N33+N14</f>
        <v>530483.48999989033</v>
      </c>
    </row>
  </sheetData>
  <mergeCells count="11">
    <mergeCell ref="A2:N2"/>
    <mergeCell ref="A3:N3"/>
    <mergeCell ref="H4:I4"/>
    <mergeCell ref="A6:N6"/>
    <mergeCell ref="A11:A12"/>
    <mergeCell ref="B11:B12"/>
    <mergeCell ref="C11:C12"/>
    <mergeCell ref="D11:K12"/>
    <mergeCell ref="L11:L12"/>
    <mergeCell ref="M11:M12"/>
    <mergeCell ref="N11:N12"/>
  </mergeCells>
  <printOptions headings="0" gridLines="0"/>
  <pageMargins left="0.47244099999999989" right="0.23622000000000001" top="0.78740199999999982" bottom="0.78740199999999982" header="0.51181100000000002" footer="0.51181100000000002"/>
  <pageSetup paperSize="9" scale="78" fitToWidth="1" fitToHeight="2" pageOrder="downThenOver" orientation="portrait" usePrinterDefaults="1" blackAndWhite="0" draft="0" cellComments="none" useFirstPageNumber="0" errors="displayed" horizontalDpi="600" verticalDpi="600" copies="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 codeName="Лист2">
    <outlinePr applyStyles="0" summaryBelow="1" summaryRight="1" showOutlineSymbols="1"/>
    <pageSetUpPr autoPageBreaks="1" fitToPage="0"/>
  </sheetPr>
  <sheetViews>
    <sheetView zoomScale="100" workbookViewId="0">
      <selection activeCell="A1" activeCellId="0" sqref="A1"/>
    </sheetView>
  </sheetViews>
  <sheetFormatPr defaultRowHeight="12.75" customHeight="1"/>
  <cols>
    <col customWidth="1" min="1" max="2" style="53" width="9.140625"/>
    <col customWidth="1" min="3" max="3" style="16" width="9.140625"/>
    <col customWidth="1" min="4" max="257" style="53" width="9.140625"/>
  </cols>
  <sheetData>
    <row r="2" ht="12.75" customHeight="1">
      <c r="B2" s="16">
        <v>6</v>
      </c>
    </row>
    <row r="3" ht="12.75" customHeight="1">
      <c r="B3" s="16"/>
    </row>
    <row r="4" ht="12.75" customHeight="1">
      <c r="B4" s="53">
        <f>Лист1!$B$1:$L$44</f>
        <v>0</v>
      </c>
    </row>
    <row r="5" ht="12.75" customHeight="1">
      <c r="B5" s="16">
        <v>1.05</v>
      </c>
    </row>
    <row r="6" ht="12.75" customHeight="1">
      <c r="B6" s="16" t="s">
        <v>99</v>
      </c>
    </row>
    <row r="7" ht="12.75" customHeight="1">
      <c r="B7" s="16"/>
    </row>
    <row r="8" ht="12.75" customHeight="1">
      <c r="B8" s="16"/>
    </row>
    <row r="9" ht="12.75" customHeight="1">
      <c r="B9" s="16"/>
    </row>
    <row r="10" ht="12.75" customHeight="1">
      <c r="B10" s="16"/>
    </row>
    <row r="11" ht="12.75" customHeight="1">
      <c r="B11" s="16"/>
    </row>
    <row r="12" ht="12.75" customHeight="1">
      <c r="B12" s="16"/>
    </row>
    <row r="13" ht="12.75" customHeight="1">
      <c r="B13" s="16">
        <v>21</v>
      </c>
    </row>
    <row r="14" ht="12.75" customHeight="1">
      <c r="B14" s="53" t="e">
        <f>(Лист1!#REF!)</f>
        <v>#REF!</v>
      </c>
    </row>
    <row r="15" ht="12.75" customHeight="1">
      <c r="A15" s="16" t="s">
        <v>100</v>
      </c>
      <c r="B15" s="16">
        <v>2989</v>
      </c>
    </row>
    <row r="16" ht="12.75" customHeight="1">
      <c r="A16" s="16">
        <v>1</v>
      </c>
      <c r="B16" s="53" t="s">
        <v>101</v>
      </c>
    </row>
    <row r="17" ht="12.75" customHeight="1">
      <c r="B17" s="53" t="s">
        <v>102</v>
      </c>
    </row>
    <row r="18" ht="12.75" customHeight="1">
      <c r="A18" s="16" t="e">
        <f>Лист1!#REF!</f>
        <v>#REF!</v>
      </c>
      <c r="B18" s="53" t="s">
        <v>103</v>
      </c>
    </row>
    <row r="19" ht="12.75" customHeight="1">
      <c r="A19" s="16">
        <f>Лист1!13:13</f>
        <v>0</v>
      </c>
      <c r="B19" s="16" t="s">
        <v>104</v>
      </c>
      <c r="C19" s="16">
        <v>2</v>
      </c>
      <c r="D19" s="53" t="s">
        <v>105</v>
      </c>
      <c r="E19" s="53" t="s">
        <v>106</v>
      </c>
      <c r="F19" s="53" t="s">
        <v>107</v>
      </c>
      <c r="G19" s="53" t="s">
        <v>108</v>
      </c>
      <c r="H19" s="53" t="s">
        <v>109</v>
      </c>
      <c r="I19" s="53" t="s">
        <v>110</v>
      </c>
      <c r="J19" s="53" t="s">
        <v>111</v>
      </c>
      <c r="K19" s="53" t="s">
        <v>112</v>
      </c>
      <c r="L19" s="53" t="s">
        <v>113</v>
      </c>
      <c r="M19" s="53" t="s">
        <v>114</v>
      </c>
      <c r="N19" s="53" t="s">
        <v>115</v>
      </c>
    </row>
    <row r="20" ht="12.75" customHeight="1">
      <c r="C20" s="53">
        <v>0.7055475115776062</v>
      </c>
      <c r="D20" s="53" t="s">
        <v>105</v>
      </c>
      <c r="E20" s="53" t="s">
        <v>106</v>
      </c>
      <c r="F20" s="53" t="s">
        <v>107</v>
      </c>
      <c r="G20" s="53" t="s">
        <v>116</v>
      </c>
      <c r="H20" s="53" t="s">
        <v>117</v>
      </c>
      <c r="I20" s="53" t="s">
        <v>118</v>
      </c>
      <c r="J20" s="53" t="s">
        <v>119</v>
      </c>
      <c r="K20" s="53" t="s">
        <v>120</v>
      </c>
      <c r="L20" s="53" t="s">
        <v>121</v>
      </c>
      <c r="M20" s="53" t="s">
        <v>122</v>
      </c>
      <c r="N20" s="53" t="s">
        <v>123</v>
      </c>
      <c r="O20" s="53" t="s">
        <v>124</v>
      </c>
      <c r="P20" s="53" t="s">
        <v>125</v>
      </c>
      <c r="Q20" s="53" t="s">
        <v>126</v>
      </c>
    </row>
    <row r="21" s="16" customFormat="1" ht="12.75" customHeight="1">
      <c r="C21" s="16" t="s">
        <v>127</v>
      </c>
      <c r="D21" s="16" t="s">
        <v>128</v>
      </c>
      <c r="E21" s="16" t="s">
        <v>129</v>
      </c>
      <c r="F21" s="16" t="s">
        <v>130</v>
      </c>
      <c r="G21" s="16" t="s">
        <v>131</v>
      </c>
      <c r="H21" s="16" t="s">
        <v>132</v>
      </c>
      <c r="I21" s="16" t="s">
        <v>133</v>
      </c>
      <c r="J21" s="16" t="s">
        <v>134</v>
      </c>
      <c r="K21" s="16" t="s">
        <v>135</v>
      </c>
      <c r="L21" s="16" t="s">
        <v>136</v>
      </c>
      <c r="M21" s="16" t="s">
        <v>137</v>
      </c>
      <c r="N21" s="16" t="s">
        <v>138</v>
      </c>
    </row>
    <row r="22" ht="12.75" customHeight="1">
      <c r="C22" s="16" t="s">
        <v>139</v>
      </c>
      <c r="O22" s="53">
        <v>2</v>
      </c>
      <c r="P22" s="53" t="s">
        <v>140</v>
      </c>
      <c r="Q22" s="53" t="s">
        <v>141</v>
      </c>
    </row>
    <row r="23" ht="12.75" customHeight="1">
      <c r="C23" s="16" t="s">
        <v>142</v>
      </c>
      <c r="O23" s="53">
        <v>3</v>
      </c>
      <c r="P23" s="53" t="s">
        <v>140</v>
      </c>
      <c r="Q23" s="53" t="s">
        <v>143</v>
      </c>
    </row>
    <row r="24" ht="12.75" customHeight="1">
      <c r="C24" s="16" t="s">
        <v>144</v>
      </c>
      <c r="O24" s="53">
        <v>4</v>
      </c>
      <c r="P24" s="53" t="s">
        <v>140</v>
      </c>
      <c r="Q24" s="53" t="s">
        <v>145</v>
      </c>
    </row>
    <row r="25" ht="12.75" customHeight="1">
      <c r="C25" s="16" t="s">
        <v>146</v>
      </c>
      <c r="O25" s="53">
        <v>5</v>
      </c>
      <c r="P25" s="53" t="s">
        <v>140</v>
      </c>
      <c r="Q25" s="53" t="s">
        <v>147</v>
      </c>
    </row>
    <row r="26" ht="12.75" customHeight="1">
      <c r="C26" s="16" t="s">
        <v>148</v>
      </c>
      <c r="O26" s="53">
        <v>7</v>
      </c>
      <c r="P26" s="53" t="s">
        <v>140</v>
      </c>
      <c r="Q26" s="53" t="s">
        <v>149</v>
      </c>
    </row>
    <row r="27" ht="12.75" customHeight="1">
      <c r="C27" s="16" t="s">
        <v>150</v>
      </c>
      <c r="O27" s="53">
        <v>8</v>
      </c>
      <c r="P27" s="53" t="s">
        <v>140</v>
      </c>
      <c r="Q27" s="53" t="s">
        <v>151</v>
      </c>
    </row>
    <row r="28" ht="12.75" customHeight="1">
      <c r="C28" s="16" t="s">
        <v>152</v>
      </c>
      <c r="O28" s="53">
        <v>9</v>
      </c>
      <c r="P28" s="53" t="s">
        <v>140</v>
      </c>
      <c r="Q28" s="53" t="s">
        <v>153</v>
      </c>
    </row>
    <row r="29" ht="12.75" customHeight="1">
      <c r="C29" s="16" t="s">
        <v>154</v>
      </c>
      <c r="O29" s="53">
        <v>10</v>
      </c>
      <c r="P29" s="53" t="s">
        <v>140</v>
      </c>
      <c r="Q29" s="53" t="s">
        <v>155</v>
      </c>
    </row>
    <row r="30" ht="12.75" customHeight="1">
      <c r="C30" s="16" t="s">
        <v>156</v>
      </c>
      <c r="O30" s="53">
        <v>11</v>
      </c>
      <c r="P30" s="53" t="s">
        <v>157</v>
      </c>
      <c r="Q30" s="53" t="s">
        <v>158</v>
      </c>
    </row>
    <row r="31" ht="12.75" customHeight="1">
      <c r="C31" s="16" t="s">
        <v>159</v>
      </c>
      <c r="O31" s="53">
        <v>12</v>
      </c>
      <c r="P31" s="53" t="s">
        <v>157</v>
      </c>
      <c r="Q31" s="53" t="s">
        <v>160</v>
      </c>
    </row>
    <row r="32" ht="12.75" customHeight="1">
      <c r="C32" s="16" t="s">
        <v>161</v>
      </c>
      <c r="O32" s="53">
        <v>13</v>
      </c>
      <c r="P32" s="53" t="s">
        <v>157</v>
      </c>
      <c r="Q32" s="53" t="s">
        <v>162</v>
      </c>
    </row>
    <row r="33" ht="12.75" customHeight="1">
      <c r="C33" s="16" t="s">
        <v>163</v>
      </c>
      <c r="O33" s="53">
        <v>14</v>
      </c>
      <c r="P33" s="53" t="s">
        <v>157</v>
      </c>
      <c r="Q33" s="53" t="s">
        <v>164</v>
      </c>
    </row>
    <row r="34" ht="12.75" customHeight="1">
      <c r="C34" s="16" t="s">
        <v>165</v>
      </c>
      <c r="O34" s="53">
        <v>15</v>
      </c>
      <c r="P34" s="53" t="s">
        <v>157</v>
      </c>
      <c r="Q34" s="53" t="s">
        <v>166</v>
      </c>
    </row>
    <row r="35" ht="12.75" customHeight="1">
      <c r="C35" s="16" t="s">
        <v>167</v>
      </c>
      <c r="O35" s="53">
        <v>16</v>
      </c>
      <c r="P35" s="53" t="s">
        <v>157</v>
      </c>
      <c r="Q35" s="53" t="s">
        <v>168</v>
      </c>
    </row>
    <row r="36" ht="12.75" customHeight="1">
      <c r="C36" s="16" t="s">
        <v>169</v>
      </c>
      <c r="O36" s="53">
        <v>17</v>
      </c>
      <c r="P36" s="53" t="s">
        <v>157</v>
      </c>
      <c r="Q36" s="53" t="s">
        <v>170</v>
      </c>
    </row>
    <row r="37" ht="12.75" customHeight="1">
      <c r="C37" s="16" t="s">
        <v>171</v>
      </c>
      <c r="O37" s="53">
        <v>18</v>
      </c>
      <c r="P37" s="53" t="s">
        <v>157</v>
      </c>
      <c r="Q37" s="53" t="s">
        <v>172</v>
      </c>
    </row>
    <row r="38" ht="12.75" customHeight="1">
      <c r="C38" s="16" t="s">
        <v>173</v>
      </c>
      <c r="O38" s="53">
        <v>19</v>
      </c>
      <c r="P38" s="53" t="s">
        <v>157</v>
      </c>
      <c r="Q38" s="53" t="s">
        <v>174</v>
      </c>
    </row>
    <row r="39" ht="12.75" customHeight="1">
      <c r="C39" s="16" t="s">
        <v>175</v>
      </c>
      <c r="O39" s="53">
        <v>21</v>
      </c>
      <c r="P39" s="53" t="s">
        <v>176</v>
      </c>
      <c r="Q39" s="53" t="s">
        <v>177</v>
      </c>
    </row>
    <row r="40" ht="12.75" customHeight="1">
      <c r="C40" s="16" t="s">
        <v>178</v>
      </c>
      <c r="O40" s="53">
        <v>22</v>
      </c>
      <c r="P40" s="53" t="s">
        <v>176</v>
      </c>
      <c r="Q40" s="53" t="s">
        <v>179</v>
      </c>
    </row>
    <row r="41" ht="12.75" customHeight="1">
      <c r="C41" s="16" t="s">
        <v>180</v>
      </c>
      <c r="O41" s="53">
        <v>23</v>
      </c>
      <c r="P41" s="53" t="s">
        <v>176</v>
      </c>
      <c r="Q41" s="53" t="s">
        <v>181</v>
      </c>
    </row>
    <row r="42" ht="12.75" customHeight="1">
      <c r="C42" s="16" t="s">
        <v>182</v>
      </c>
      <c r="O42" s="53">
        <v>24</v>
      </c>
      <c r="P42" s="53" t="s">
        <v>140</v>
      </c>
      <c r="Q42" s="53" t="s">
        <v>183</v>
      </c>
    </row>
    <row r="43" ht="12.75" customHeight="1">
      <c r="C43" s="16" t="s">
        <v>184</v>
      </c>
      <c r="O43" s="53">
        <v>25</v>
      </c>
      <c r="P43" s="53" t="s">
        <v>140</v>
      </c>
      <c r="Q43" s="53" t="s">
        <v>185</v>
      </c>
    </row>
    <row r="44" ht="12.75" customHeight="1">
      <c r="C44" s="16" t="s">
        <v>186</v>
      </c>
      <c r="O44" s="53">
        <v>26</v>
      </c>
      <c r="P44" s="53" t="s">
        <v>140</v>
      </c>
      <c r="Q44" s="53" t="s">
        <v>187</v>
      </c>
    </row>
    <row r="45" ht="12.75" customHeight="1">
      <c r="C45" s="16" t="s">
        <v>188</v>
      </c>
      <c r="O45" s="53">
        <v>29</v>
      </c>
      <c r="P45" s="53" t="s">
        <v>140</v>
      </c>
      <c r="Q45" s="53" t="s">
        <v>189</v>
      </c>
    </row>
    <row r="46" ht="12.75" customHeight="1">
      <c r="C46" s="16" t="s">
        <v>190</v>
      </c>
      <c r="O46" s="53">
        <v>32</v>
      </c>
      <c r="P46" s="53" t="s">
        <v>140</v>
      </c>
      <c r="Q46" s="53" t="s">
        <v>191</v>
      </c>
    </row>
    <row r="47" ht="12.75" customHeight="1">
      <c r="C47" s="16" t="s">
        <v>192</v>
      </c>
      <c r="O47" s="53">
        <v>34</v>
      </c>
      <c r="P47" s="53" t="s">
        <v>157</v>
      </c>
      <c r="Q47" s="53" t="s">
        <v>157</v>
      </c>
    </row>
    <row r="48" ht="12.75" customHeight="1">
      <c r="C48" s="16" t="s">
        <v>193</v>
      </c>
      <c r="O48" s="53">
        <v>1</v>
      </c>
      <c r="P48" s="53" t="s">
        <v>140</v>
      </c>
      <c r="Q48" s="53" t="s">
        <v>194</v>
      </c>
    </row>
    <row r="49" ht="12.75" customHeight="1">
      <c r="C49" s="16" t="s">
        <v>195</v>
      </c>
      <c r="O49" s="53">
        <v>6</v>
      </c>
      <c r="P49" s="53" t="s">
        <v>140</v>
      </c>
      <c r="Q49" s="53" t="s">
        <v>196</v>
      </c>
    </row>
    <row r="50" ht="12.75" customHeight="1">
      <c r="C50" s="16" t="s">
        <v>197</v>
      </c>
      <c r="O50" s="53">
        <v>27</v>
      </c>
      <c r="P50" s="53" t="s">
        <v>140</v>
      </c>
      <c r="Q50" s="53" t="s">
        <v>198</v>
      </c>
    </row>
    <row r="51" ht="12.75" customHeight="1">
      <c r="C51" s="16" t="s">
        <v>199</v>
      </c>
      <c r="O51" s="53">
        <v>28</v>
      </c>
      <c r="P51" s="53" t="s">
        <v>140</v>
      </c>
      <c r="Q51" s="53" t="s">
        <v>200</v>
      </c>
    </row>
    <row r="52" ht="12.75" customHeight="1">
      <c r="C52" s="16" t="s">
        <v>201</v>
      </c>
      <c r="O52" s="53">
        <v>30</v>
      </c>
      <c r="P52" s="53" t="s">
        <v>140</v>
      </c>
      <c r="Q52" s="53" t="s">
        <v>202</v>
      </c>
    </row>
    <row r="53" ht="12.75" customHeight="1">
      <c r="C53" s="16" t="s">
        <v>203</v>
      </c>
      <c r="O53" s="53">
        <v>31</v>
      </c>
      <c r="P53" s="53" t="s">
        <v>140</v>
      </c>
      <c r="Q53" s="53" t="s">
        <v>204</v>
      </c>
    </row>
    <row r="54" ht="12.75" customHeight="1">
      <c r="C54" s="16" t="s">
        <v>205</v>
      </c>
      <c r="O54" s="53">
        <v>33</v>
      </c>
      <c r="P54" s="53" t="s">
        <v>140</v>
      </c>
      <c r="Q54" s="53" t="s">
        <v>206</v>
      </c>
    </row>
    <row r="55" ht="12.75" customHeight="1">
      <c r="C55" s="16" t="s">
        <v>207</v>
      </c>
      <c r="O55" s="53">
        <v>20</v>
      </c>
      <c r="P55" s="53" t="s">
        <v>157</v>
      </c>
      <c r="Q55" s="53" t="s">
        <v>208</v>
      </c>
    </row>
  </sheetData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  <drawing r:id="rId3"/>
  <legacyDrawing r:id="rId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H13" activeCellId="0" sqref="H13"/>
    </sheetView>
  </sheetViews>
  <sheetFormatPr defaultRowHeight="12.75" customHeight="1"/>
  <sheetData/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zoomScale="100" workbookViewId="0">
      <selection activeCell="A1" activeCellId="0" sqref="A1"/>
    </sheetView>
  </sheetViews>
  <sheetFormatPr defaultRowHeight="12.75" customHeight="1"/>
  <sheetData/>
  <printOptions headings="0" gridLines="0"/>
  <pageMargins left="0.75" right="0.75" top="1" bottom="1" header="0.5" footer="0.5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Р7-Офис/2024.3.2.551</Application>
  <Company>Cift</Company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revision>3</cp:revision>
  <dcterms:created xsi:type="dcterms:W3CDTF">2007-10-04T11:42:00Z</dcterms:created>
  <dcterms:modified xsi:type="dcterms:W3CDTF">2024-12-13T09:07:42Z</dcterms:modified>
  <cp:version>1048576</cp:version>
</cp:coreProperties>
</file>