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urashkina\Desktop\Деятельность Совета\Документы по деятельности Совета депутатов\2024 (заседания Совета)\6Совет 73\Проект бюджета 2025-2027 2 вариант\"/>
    </mc:Choice>
  </mc:AlternateContent>
  <workbookProtection workbookPassword="9573" lockStructure="1"/>
  <bookViews>
    <workbookView xWindow="0" yWindow="0" windowWidth="28800" windowHeight="11730"/>
  </bookViews>
  <sheets>
    <sheet name="Лист1" sheetId="1" r:id="rId1"/>
    <sheet name="v1bvyumsqh02d2hwuje5xik5uk" sheetId="2" state="hidden" r:id="rId2"/>
    <sheet name="Лист2" sheetId="3" r:id="rId3"/>
    <sheet name="Лист3" sheetId="4" r:id="rId4"/>
  </sheets>
  <definedNames>
    <definedName name="bbi1iepey541b3erm5gspvzrtk">v1bvyumsqh02d2hwuje5xik5uk!$P$20:$Q$20</definedName>
    <definedName name="eaho2ejrtdbq5dbiou1fruoidk">v1bvyumsqh02d2hwuje5xik5uk!$B$15</definedName>
    <definedName name="frupzostrx2engzlq5coj1izgc">v1bvyumsqh02d2hwuje5xik5uk!$C$21:$C$56</definedName>
    <definedName name="hxw0shfsad1bl0w3rcqndiwdqc">v1bvyumsqh02d2hwuje5xik5uk!$D$20:$N$20</definedName>
    <definedName name="idhebtridp4g55tiidmllpbcck">v1bvyumsqh02d2hwuje5xik5uk!$B$5</definedName>
    <definedName name="ilgrxtqehl5ojfb14epb1v0vpk">v1bvyumsqh02d2hwuje5xik5uk!$B$6</definedName>
    <definedName name="iukfigxpatbnff5s3qskal4gtw">v1bvyumsqh02d2hwuje5xik5uk!$B$10</definedName>
    <definedName name="jbdrlm0jnl44bjyvb5parwosvs">v1bvyumsqh02d2hwuje5xik5uk!$A$15</definedName>
    <definedName name="jmacmxvbgdblzh0tvh4m0gadvc">v1bvyumsqh02d2hwuje5xik5uk!$C$20</definedName>
    <definedName name="lens0r1dzt0ivfvdjvc15ibd1c">v1bvyumsqh02d2hwuje5xik5uk!$B$3</definedName>
    <definedName name="lzvlrjqro14zjenw2ueuj40zww">v1bvyumsqh02d2hwuje5xik5uk!$A$16</definedName>
    <definedName name="miceqmminp2t5fkvq3dcp5azms">v1bvyumsqh02d2hwuje5xik5uk!$B$9</definedName>
    <definedName name="muebv3fbrh0nbhfkcvkdiuichg">v1bvyumsqh02d2hwuje5xik5uk!$B$19</definedName>
    <definedName name="oishsvraxpbc3jz3kk3m5zcwm0">v1bvyumsqh02d2hwuje5xik5uk!$D$19:$N$19</definedName>
    <definedName name="pf4ktio2ct2wb5lic4d0ij22zg">v1bvyumsqh02d2hwuje5xik5uk!$B$11</definedName>
    <definedName name="Print_Titles" localSheetId="0">Лист1!$11:$12</definedName>
    <definedName name="qhgcjeqs4xbh5af0b0knrgslds">v1bvyumsqh02d2hwuje5xik5uk!$B$17</definedName>
    <definedName name="qm1r2zbyvxaabczgs5nd53xmq4">v1bvyumsqh02d2hwuje5xik5uk!$O$21:$O$56</definedName>
    <definedName name="qunp1nijp1aaxbgswizf0lz200">v1bvyumsqh02d2hwuje5xik5uk!$B$2</definedName>
    <definedName name="rcn525ywmx4pde1kn3aevp0dfk">v1bvyumsqh02d2hwuje5xik5uk!$O$20</definedName>
    <definedName name="swpjxblu3dbu33cqzchc5hkk0w">v1bvyumsqh02d2hwuje5xik5uk!$B$4</definedName>
    <definedName name="syjdhdk35p4nh3cjfxnviauzls">v1bvyumsqh02d2hwuje5xik5uk!$A$19</definedName>
    <definedName name="t1iocfpqd13el1y2ekxnfpwstw">v1bvyumsqh02d2hwuje5xik5uk!$B$7</definedName>
    <definedName name="tqwxsrwtrd3p34nrtmvfunozag">v1bvyumsqh02d2hwuje5xik5uk!$B$12</definedName>
    <definedName name="u1m5vran2x1y11qx5xfu2j4tz4">v1bvyumsqh02d2hwuje5xik5uk!$20:$20</definedName>
    <definedName name="ua41amkhph5c1h53xxk2wbxxpk">v1bvyumsqh02d2hwuje5xik5uk!$B$13</definedName>
    <definedName name="vm2ikyzfyl3c3f2vbofwexhk2c">v1bvyumsqh02d2hwuje5xik5uk!$A$18</definedName>
    <definedName name="w1nehiloq13fdfxu13klcaopgw">v1bvyumsqh02d2hwuje5xik5uk!$B$14</definedName>
    <definedName name="whvhn4kg25bcn2skpkb3bqydz4">v1bvyumsqh02d2hwuje5xik5uk!$D$21:$N$21</definedName>
    <definedName name="wqazcjs4o12a5adpyzuqhb5cko">v1bvyumsqh02d2hwuje5xik5uk!$B$8</definedName>
    <definedName name="x50bwhcspt2rtgjg0vg0hfk2ns">v1bvyumsqh02d2hwuje5xik5uk!$B$18</definedName>
    <definedName name="xfiudkw3z5aq3govpiyzsxyki0">v1bvyumsqh02d2hwuje5xik5uk!$B$16</definedName>
  </definedNames>
  <calcPr calcId="162913"/>
</workbook>
</file>

<file path=xl/calcChain.xml><?xml version="1.0" encoding="utf-8"?>
<calcChain xmlns="http://schemas.openxmlformats.org/spreadsheetml/2006/main">
  <c r="A19" i="2" l="1"/>
  <c r="A18" i="2"/>
  <c r="B14" i="2"/>
  <c r="B4" i="2"/>
  <c r="M42" i="1"/>
  <c r="M41" i="1" s="1"/>
  <c r="M32" i="1" s="1"/>
  <c r="M31" i="1" s="1"/>
  <c r="M30" i="1" s="1"/>
  <c r="M29" i="1" s="1"/>
  <c r="M39" i="1"/>
  <c r="M38" i="1" s="1"/>
  <c r="M35" i="1"/>
  <c r="M34" i="1"/>
  <c r="M22" i="1"/>
  <c r="M20" i="1"/>
  <c r="M19" i="1" s="1"/>
  <c r="M17" i="1"/>
  <c r="M14" i="1" s="1"/>
  <c r="M15" i="1"/>
  <c r="M33" i="1" l="1"/>
  <c r="M37" i="1"/>
  <c r="M28" i="1"/>
  <c r="M27" i="1" s="1"/>
  <c r="M26" i="1" s="1"/>
  <c r="M25" i="1" s="1"/>
  <c r="M24" i="1" s="1"/>
  <c r="M44" i="1" s="1"/>
</calcChain>
</file>

<file path=xl/comments1.xml><?xml version="1.0" encoding="utf-8"?>
<comments xmlns="http://schemas.openxmlformats.org/spreadsheetml/2006/main">
  <authors>
    <author>tc={004B0086-00EF-4A8F-8963-00A2009A00BD}</author>
    <author>tc={00FA00F4-00CC-4C7E-9E1D-00D2002C0057}</author>
    <author>tc={001D003E-00C1-4AA8-8D64-001D0001005D}</author>
    <author>tc={005E00DB-00D1-4BEF-847A-006A00F5006A}</author>
    <author>tc={006B000F-0065-4DB1-B668-0036006100E1}</author>
    <author>tc={00160016-00EA-439F-A420-00B0005F0038}</author>
    <author>tc={00D3009E-0050-403D-8EF1-003D004D007C}</author>
    <author>tc={003D0047-008C-4D66-BB17-00F5004F00CA}</author>
    <author>tc={0092002A-0017-44C6-822B-002400C900D6}</author>
    <author>tc={003F0058-008F-468D-967D-00F4006F0051}</author>
    <author>tc={009600BB-0035-4B05-9B44-0053000B00B4}</author>
    <author>tc={0087001C-0093-493C-BECE-00E3008D00B0}</author>
    <author>tc={006A00DD-005C-41CB-8311-007B00D90026}</author>
    <author>tc={003D00D5-00CA-4D1F-976A-002900140087}</author>
    <author>tc={002200CE-0019-43F9-BB17-00AC002A005C}</author>
    <author>tc={00DF0005-000A-47EF-AFBB-00F8004900C0}</author>
    <author>tc={005C00AE-0061-4BE9-BBE1-00B5006300E0}</author>
    <author>tc={0029006D-0067-4CA5-BD71-00C000AF0082}</author>
    <author>tc={00F600DE-0069-4934-8C3C-00A90028007B}</author>
    <author>tc={0019000E-0036-4B7B-AC76-0033000C0036}</author>
    <author>tc={000B0000-00A5-40B3-9137-00D7005F0034}</author>
    <author>tc={00EB0029-000D-41E9-AEF9-004200660087}</author>
  </authors>
  <commentList>
    <comment ref="B2" authorId="0" shapeId="0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Format Row (строка формата)
</t>
        </r>
      </text>
    </comment>
    <comment ref="B3" authorId="1" shapeId="0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Format Column (колонка формата)
</t>
        </r>
      </text>
    </comment>
    <comment ref="B4" authorId="2" shapeId="0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Extended Data Area (расширенная область данных)
</t>
        </r>
      </text>
    </comment>
    <comment ref="B5" authorId="3" shapeId="0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DataSheet Version
</t>
        </r>
      </text>
    </comment>
    <comment ref="B6" authorId="4" shapeId="0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GUID for OfficeLink
</t>
        </r>
      </text>
    </comment>
    <comment ref="B7" authorId="5" shapeId="0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Get Latest Version
</t>
        </r>
      </text>
    </comment>
    <comment ref="B8" authorId="6" shapeId="0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CheckOut
</t>
        </r>
      </text>
    </comment>
    <comment ref="B9" authorId="7" shapeId="0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Ask Further Get Latest Version
</t>
        </r>
      </text>
    </comment>
    <comment ref="B10" authorId="8" shapeId="0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Set New Version
</t>
        </r>
      </text>
    </comment>
    <comment ref="B11" authorId="9" shapeId="0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CheckIn
</t>
        </r>
      </text>
    </comment>
    <comment ref="B12" authorId="10" shapeId="0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File-Safe Ask Further Set New Version
</t>
        </r>
      </text>
    </comment>
    <comment ref="B13" authorId="11" shapeId="0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FileVersion
</t>
        </r>
      </text>
    </comment>
    <comment ref="B14" authorId="12" shapeId="0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New row link
</t>
        </r>
      </text>
    </comment>
    <comment ref="A15" authorId="13" shapeId="0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Номера структур версий классификаторов
</t>
        </r>
      </text>
    </comment>
    <comment ref="B15" authorId="14" shapeId="0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FileID
</t>
        </r>
      </text>
    </comment>
    <comment ref="A16" authorId="15" shapeId="0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Версия системных кодов файла
</t>
        </r>
      </text>
    </comment>
    <comment ref="B16" authorId="16" shapeId="0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Field RowID
</t>
        </r>
      </text>
    </comment>
    <comment ref="B17" authorId="17" shapeId="0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 Arguments
</t>
        </r>
      </text>
    </comment>
    <comment ref="A18" authorId="18" shapeId="0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Ссылка на строку системных заголовков
</t>
        </r>
      </text>
    </comment>
    <comment ref="B18" authorId="19" shapeId="0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Data ID
</t>
        </r>
      </text>
    </comment>
    <comment ref="A19" authorId="20" shapeId="0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Ссылка на строку заголовков
</t>
        </r>
      </text>
    </comment>
    <comment ref="B19" authorId="21" shapeId="0">
      <text>
        <r>
          <rPr>
            <b/>
            <sz val="9"/>
            <rFont val="Tahoma"/>
          </rPr>
          <t>cift:</t>
        </r>
        <r>
          <rPr>
            <sz val="9"/>
            <rFont val="Tahoma"/>
          </rPr>
          <t xml:space="preserve">
Имя листа представления данных
</t>
        </r>
      </text>
    </comment>
  </commentList>
</comments>
</file>

<file path=xl/sharedStrings.xml><?xml version="1.0" encoding="utf-8"?>
<sst xmlns="http://schemas.openxmlformats.org/spreadsheetml/2006/main" count="472" uniqueCount="207">
  <si>
    <t>Приложение 4</t>
  </si>
  <si>
    <t>к решению Совета депутатов Терского района "О бюджете</t>
  </si>
  <si>
    <t xml:space="preserve"> муниципального образования  Терский район на 2025 год                                                                                                                            и на плановый период 2026 и 2027 годов"</t>
  </si>
  <si>
    <t>Источники финансирования дефицита бюджета муниципального образования Терский район на 2025 год</t>
  </si>
  <si>
    <t xml:space="preserve">тыс. рублей </t>
  </si>
  <si>
    <t xml:space="preserve"> рублей </t>
  </si>
  <si>
    <t>№ №</t>
  </si>
  <si>
    <t>Наименование</t>
  </si>
  <si>
    <t>Код бюджетной классификации Российской Федерации</t>
  </si>
  <si>
    <t>Сумма</t>
  </si>
  <si>
    <t>Код КИВнФ</t>
  </si>
  <si>
    <t>КИВнФ
Описание</t>
  </si>
  <si>
    <t>Админи-стратор</t>
  </si>
  <si>
    <t>Группа</t>
  </si>
  <si>
    <t>Подгруппа</t>
  </si>
  <si>
    <t>Статья</t>
  </si>
  <si>
    <t>Подстатья</t>
  </si>
  <si>
    <t>Элемент</t>
  </si>
  <si>
    <t>Вид</t>
  </si>
  <si>
    <t>Классификация операций сектора государственного управления</t>
  </si>
  <si>
    <t>Вариант: Проект бюджета 2008;
Таблица: Источники финансирования с остатками;
Данные
Кредит=000</t>
  </si>
  <si>
    <t>1.</t>
  </si>
  <si>
    <t>Кредиты кредитных организаций в валюте Российской Федерации</t>
  </si>
  <si>
    <t>010</t>
  </si>
  <si>
    <t>01</t>
  </si>
  <si>
    <t>02</t>
  </si>
  <si>
    <t>00</t>
  </si>
  <si>
    <t>0000</t>
  </si>
  <si>
    <t>000</t>
  </si>
  <si>
    <t>1.1.</t>
  </si>
  <si>
    <t>Получение  кредитов от кредитных организаций в валюте Российской Федерации</t>
  </si>
  <si>
    <t>700</t>
  </si>
  <si>
    <t>Получение 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</si>
  <si>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</si>
  <si>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</si>
  <si>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</si>
  <si>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>Погашение  кредитов , предоставленных кредитными организациями в валюте Российской Федерации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</si>
  <si>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</si>
  <si>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</si>
  <si>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</si>
  <si>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</si>
  <si>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</si>
  <si>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</si>
  <si>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</si>
  <si>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</si>
  <si>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</si>
  <si>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</si>
  <si>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</si>
  <si>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</si>
  <si>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</si>
  <si>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01050000000000000</t>
  </si>
  <si>
    <t>Изменение остатков средств на счетах по учету средств бюджета</t>
  </si>
  <si>
    <t>3.1.</t>
  </si>
  <si>
    <t>01050000000000500</t>
  </si>
  <si>
    <t>Увеличение остатков средств бюджетов</t>
  </si>
  <si>
    <t>500</t>
  </si>
  <si>
    <t>01050200000000500</t>
  </si>
  <si>
    <t>Увеличение прочих остатков средств бюджетов</t>
  </si>
  <si>
    <t>01050201000000510</t>
  </si>
  <si>
    <t>Увеличение прочих остатков денежных средств бюджетов</t>
  </si>
  <si>
    <t>510</t>
  </si>
  <si>
    <t>01050201020000510</t>
  </si>
  <si>
    <t>Увеличение прочих остатков денежных средств бюджетов муниципальных районов</t>
  </si>
  <si>
    <t>3.2.</t>
  </si>
  <si>
    <t>01050000000000600</t>
  </si>
  <si>
    <t>Уменьшение остатков средств бюджетов</t>
  </si>
  <si>
    <t>600</t>
  </si>
  <si>
    <t>01050200000000600</t>
  </si>
  <si>
    <t>Уменьшение прочих остатков средств бюджетов</t>
  </si>
  <si>
    <t>01050201000000610</t>
  </si>
  <si>
    <t>Уменьшение прочих остатков денежных средств бюджетов</t>
  </si>
  <si>
    <t>610</t>
  </si>
  <si>
    <t>01050201020000610</t>
  </si>
  <si>
    <t>Уменьшение прочих остатков денежных средств бюджетов муниципальных районов</t>
  </si>
  <si>
    <t>4.</t>
  </si>
  <si>
    <t>01060000000000000</t>
  </si>
  <si>
    <t>Иные источники внутреннего финансирования дефицитов бюджетов</t>
  </si>
  <si>
    <t>06</t>
  </si>
  <si>
    <t>4.1.</t>
  </si>
  <si>
    <t>Исполнение государственных и муниципальных гарантий в валюте Российской Федерации</t>
  </si>
  <si>
    <t>04</t>
  </si>
  <si>
    <t>Исполнение государственных и муниципальных гарантий в валюте Российской Федерации в случае, если исполнение гарантом государственных и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</si>
  <si>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Исполнение муниципальных гарантий муниципальных районов в валюте Российской Федерации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</si>
  <si>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4.2.</t>
  </si>
  <si>
    <t>Бюджетные кредиты, предоставленные внутри страны в валюте Российской Федерации</t>
  </si>
  <si>
    <t>4.2.1.</t>
  </si>
  <si>
    <t>Возврат бюджетных кредитов, предоставленных внутри страны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</si>
  <si>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в валюте Российской Федерации</t>
  </si>
  <si>
    <t xml:space="preserve">  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</si>
  <si>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</si>
  <si>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4.2.2.</t>
  </si>
  <si>
    <t>Предоставление бюджетных кредитов внутри страны в валюте Российской Федерации</t>
  </si>
  <si>
    <t>Предоставление бюджетных кредитов другим бюджетам бюджетной системы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</si>
  <si>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</si>
  <si>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540</t>
  </si>
  <si>
    <t>00000000000000000</t>
  </si>
  <si>
    <t>{F92C6FA5-3122-4B75-9BDB-B1938421A67C}</t>
  </si>
  <si>
    <t>963=-1,918=-1</t>
  </si>
  <si>
    <t>[RowID]</t>
  </si>
  <si>
    <t>9861</t>
  </si>
  <si>
    <t>CalcsheetClient.Data</t>
  </si>
  <si>
    <t>Лист1</t>
  </si>
  <si>
    <t>CLS_F_FullBusinessCode_55</t>
  </si>
  <si>
    <t>CLS_F_FullBusinessCode_132</t>
  </si>
  <si>
    <t>CLS_F_Description_132</t>
  </si>
  <si>
    <t>{C300F6D9-94A2-464F-A033-31070FEC2B06}</t>
  </si>
  <si>
    <t>{F8EE708F-4E54-43AC-BF9F-9101AAAB7825}</t>
  </si>
  <si>
    <t>{D345B8C0-6D23-431C-8755-4AB21323998C}</t>
  </si>
  <si>
    <t>{9A8B59DA-53B0-4E39-81AC-09B708C07128}</t>
  </si>
  <si>
    <t>{7EDF71F4-D9ED-4C89-9BEB-600376C614E6}</t>
  </si>
  <si>
    <t>{080A4883-9BFB-416F-BA66-F29EE1651274}</t>
  </si>
  <si>
    <t>{C7C60B26-18D7-4D5B-965A-694A1FB61809}</t>
  </si>
  <si>
    <t>{E562F66C-424F-441C-8518-2E3F4D0F8F73}</t>
  </si>
  <si>
    <t>EXPR_21</t>
  </si>
  <si>
    <t>EXPR_22</t>
  </si>
  <si>
    <t>EXPR_23</t>
  </si>
  <si>
    <t>EXPR_24</t>
  </si>
  <si>
    <t>EXPR_25</t>
  </si>
  <si>
    <t>EXPR_26</t>
  </si>
  <si>
    <t>EXPR_27</t>
  </si>
  <si>
    <t>RG_16_1</t>
  </si>
  <si>
    <t>[Bookmark]</t>
  </si>
  <si>
    <t>CLS_S_55</t>
  </si>
  <si>
    <t>CLS_S_132</t>
  </si>
  <si>
    <t>=RangeLink(C22:C$65536,D21:$IV21)</t>
  </si>
  <si>
    <t>=ColumnLink(Лист1!D:D)</t>
  </si>
  <si>
    <t>=ColumnLink(Лист1!B:B)</t>
  </si>
  <si>
    <t>=ColumnLink(Лист1!C:C)</t>
  </si>
  <si>
    <t>=ColumnLink(Лист1!E:E)</t>
  </si>
  <si>
    <t>=ColumnLink(Лист1!F:F)</t>
  </si>
  <si>
    <t>=ColumnLink(Лист1!G:G)</t>
  </si>
  <si>
    <t>=ColumnLink(Лист1!H:H)</t>
  </si>
  <si>
    <t>=ColumnLink(Лист1!I:I)</t>
  </si>
  <si>
    <t>=ColumnLink(Лист1!J:J)</t>
  </si>
  <si>
    <t>=ColumnLink(Лист1!K:K)</t>
  </si>
  <si>
    <t>=ColumnLink(Лист1!L:L)</t>
  </si>
  <si>
    <t>=RowLink(Лист1!$17:$17)</t>
  </si>
  <si>
    <t>005</t>
  </si>
  <si>
    <t>010201</t>
  </si>
  <si>
    <t>=RowLink(Лист1!$18:$18)</t>
  </si>
  <si>
    <t>0102010006</t>
  </si>
  <si>
    <t>=RowLink(Лист1!$19:$19)</t>
  </si>
  <si>
    <t>010202</t>
  </si>
  <si>
    <t>=RowLink(Лист1!$20:$20)</t>
  </si>
  <si>
    <t>0102020002</t>
  </si>
  <si>
    <t>=RowLink(Лист1!$22:$22)</t>
  </si>
  <si>
    <t>010301</t>
  </si>
  <si>
    <t>=RowLink(Лист1!$23:$23)</t>
  </si>
  <si>
    <t>0103010002</t>
  </si>
  <si>
    <t>=RowLink(Лист1!$24:$24)</t>
  </si>
  <si>
    <t>010302</t>
  </si>
  <si>
    <t>=RowLink(Лист1!$25:$25)</t>
  </si>
  <si>
    <t>0103020002</t>
  </si>
  <si>
    <t>=RowLink(Лист1!$26:$26)</t>
  </si>
  <si>
    <t/>
  </si>
  <si>
    <t>0105</t>
  </si>
  <si>
    <t>=RowLink(Лист1!$27:$27)</t>
  </si>
  <si>
    <t>010501</t>
  </si>
  <si>
    <t>=RowLink(Лист1!$28:$28)</t>
  </si>
  <si>
    <t>0105010002</t>
  </si>
  <si>
    <t>=RowLink(Лист1!$29:$29)</t>
  </si>
  <si>
    <t>01050100020001</t>
  </si>
  <si>
    <t>=RowLink(Лист1!$30:$30)</t>
  </si>
  <si>
    <t>010501000200012</t>
  </si>
  <si>
    <t>=RowLink(Лист1!$31:$31)</t>
  </si>
  <si>
    <t>010502</t>
  </si>
  <si>
    <t>=RowLink(Лист1!$32:$32)</t>
  </si>
  <si>
    <t>0105020002</t>
  </si>
  <si>
    <t>=RowLink(Лист1!$33:$33)</t>
  </si>
  <si>
    <t>01050200020001</t>
  </si>
  <si>
    <t>=RowLink(Лист1!$34:$34)</t>
  </si>
  <si>
    <t>010502000200012</t>
  </si>
  <si>
    <t>=RowLink(Лист1!$36:$36)</t>
  </si>
  <si>
    <t>006</t>
  </si>
  <si>
    <t>010601</t>
  </si>
  <si>
    <t>=RowLink(Лист1!$37:$37)</t>
  </si>
  <si>
    <t>0106010001</t>
  </si>
  <si>
    <t>=RowLink(Лист1!$38:$38)</t>
  </si>
  <si>
    <t>01060100010002</t>
  </si>
  <si>
    <t>=RowLink(Лист1!$39:$39)</t>
  </si>
  <si>
    <t>010606</t>
  </si>
  <si>
    <t>=RowLink(Лист1!$40:$40)</t>
  </si>
  <si>
    <t>0106060001</t>
  </si>
  <si>
    <t>=RowLink(Лист1!$41:$41)</t>
  </si>
  <si>
    <t>01060600010002</t>
  </si>
  <si>
    <t>=RowLink(Лист1!$44:$44)</t>
  </si>
  <si>
    <t>01060700010003</t>
  </si>
  <si>
    <t>=RowLink(Лист1!$47:$47)</t>
  </si>
  <si>
    <t>01060700020003</t>
  </si>
  <si>
    <t>=RowLink(Лист1!$49:$49)</t>
  </si>
  <si>
    <t>=RowLink(Лист1!$16:$16)</t>
  </si>
  <si>
    <t>0102</t>
  </si>
  <si>
    <t>=RowLink(Лист1!$21:$21)</t>
  </si>
  <si>
    <t>0103</t>
  </si>
  <si>
    <t>=RowLink(Лист1!$42:$42)</t>
  </si>
  <si>
    <t>010607</t>
  </si>
  <si>
    <t>=RowLink(Лист1!$43:$43)</t>
  </si>
  <si>
    <t>0106070001</t>
  </si>
  <si>
    <t>=RowLink(Лист1!$45:$45)</t>
  </si>
  <si>
    <t>01060700010004</t>
  </si>
  <si>
    <t>=RowLink(Лист1!$46:$46)</t>
  </si>
  <si>
    <t>0106070002</t>
  </si>
  <si>
    <t>=RowLink(Лист1!$48:$48)</t>
  </si>
  <si>
    <t>01060700020004</t>
  </si>
  <si>
    <t>=RowLink(Лист1!$35:$35)</t>
  </si>
  <si>
    <t>0106</t>
  </si>
  <si>
    <t>ИСТОЧНИКИ ФИНАНСИРОВАНИЯ ДЕФИЦИТОВ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</si>
</sst>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3" x14ac:knownFonts="1">
    <font>
      <sz val="10"/>
      <color theme="1"/>
      <name val="Arial Cyr"/>
    </font>
    <font>
      <sz val="8"/>
      <name val="Arial Cyr"/>
    </font>
    <font>
      <sz val="11"/>
      <color theme="0"/>
      <name val="Calibri"/>
      <scheme val="minor"/>
    </font>
    <font>
      <sz val="10"/>
      <name val="Times New Roman"/>
    </font>
    <font>
      <i/>
      <sz val="10"/>
      <name val="Times New Roman"/>
    </font>
    <font>
      <sz val="12"/>
      <name val="Times New Roman"/>
    </font>
    <font>
      <sz val="12"/>
      <name val="Arial Cyr"/>
    </font>
    <font>
      <b/>
      <sz val="12"/>
      <name val="Times New Roman"/>
    </font>
    <font>
      <b/>
      <sz val="14"/>
      <name val="Times New Roman"/>
    </font>
    <font>
      <b/>
      <sz val="10"/>
      <name val="Times New Roman"/>
    </font>
    <font>
      <sz val="8"/>
      <name val="Arial CYR"/>
    </font>
    <font>
      <b/>
      <sz val="9"/>
      <name val="Tahoma"/>
    </font>
    <font>
      <sz val="9"/>
      <name val="Tahoma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0"/>
        <bgColor theme="0"/>
      </patternFill>
    </fill>
    <fill>
      <patternFill patternType="solid">
        <fgColor indexed="26"/>
        <bgColor indexed="26"/>
      </patternFill>
    </fill>
  </fills>
  <borders count="9">
    <border>
      <left/>
      <right/>
      <top/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0" fontId="1" fillId="0" borderId="1">
      <alignment horizontal="left" wrapText="1"/>
    </xf>
    <xf numFmtId="0" fontId="2" fillId="2" borderId="0"/>
  </cellStyleXfs>
  <cellXfs count="60">
    <xf numFmtId="0" fontId="0" fillId="0" borderId="0" xfId="0"/>
    <xf numFmtId="0" fontId="3" fillId="0" borderId="0" xfId="0" applyFont="1"/>
    <xf numFmtId="49" fontId="3" fillId="0" borderId="0" xfId="0" applyNumberFormat="1" applyFont="1"/>
    <xf numFmtId="0" fontId="3" fillId="0" borderId="0" xfId="0" applyFont="1" applyAlignment="1">
      <alignment wrapText="1"/>
    </xf>
    <xf numFmtId="164" fontId="3" fillId="0" borderId="0" xfId="0" applyNumberFormat="1" applyFont="1"/>
    <xf numFmtId="0" fontId="4" fillId="0" borderId="0" xfId="0" applyFont="1" applyAlignment="1">
      <alignment wrapText="1"/>
    </xf>
    <xf numFmtId="0" fontId="5" fillId="0" borderId="0" xfId="0" applyFont="1" applyAlignment="1">
      <alignment horizontal="right" wrapText="1"/>
    </xf>
    <xf numFmtId="49" fontId="5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164" fontId="5" fillId="0" borderId="0" xfId="0" applyNumberFormat="1" applyFont="1" applyAlignment="1">
      <alignment horizontal="right"/>
    </xf>
    <xf numFmtId="49" fontId="4" fillId="0" borderId="0" xfId="0" applyNumberFormat="1" applyFont="1" applyAlignment="1">
      <alignment wrapText="1"/>
    </xf>
    <xf numFmtId="49" fontId="3" fillId="0" borderId="0" xfId="0" applyNumberFormat="1" applyFont="1" applyAlignment="1">
      <alignment horizontal="center" wrapText="1"/>
    </xf>
    <xf numFmtId="164" fontId="4" fillId="0" borderId="0" xfId="0" applyNumberFormat="1" applyFont="1" applyAlignment="1">
      <alignment wrapText="1"/>
    </xf>
    <xf numFmtId="0" fontId="0" fillId="0" borderId="0" xfId="0"/>
    <xf numFmtId="0" fontId="8" fillId="0" borderId="0" xfId="0" applyFont="1"/>
    <xf numFmtId="3" fontId="4" fillId="0" borderId="0" xfId="0" applyNumberFormat="1" applyFont="1" applyAlignment="1">
      <alignment horizontal="right"/>
    </xf>
    <xf numFmtId="0" fontId="9" fillId="0" borderId="0" xfId="0" applyFont="1" applyAlignment="1">
      <alignment wrapText="1"/>
    </xf>
    <xf numFmtId="49" fontId="9" fillId="0" borderId="0" xfId="0" applyNumberFormat="1" applyFont="1" applyAlignment="1">
      <alignment wrapText="1"/>
    </xf>
    <xf numFmtId="164" fontId="9" fillId="0" borderId="0" xfId="0" applyNumberFormat="1" applyFont="1" applyAlignment="1">
      <alignment wrapText="1"/>
    </xf>
    <xf numFmtId="0" fontId="9" fillId="0" borderId="0" xfId="0" applyFont="1" applyAlignment="1">
      <alignment horizontal="center" vertical="top" wrapText="1"/>
    </xf>
    <xf numFmtId="49" fontId="9" fillId="0" borderId="0" xfId="0" applyNumberFormat="1" applyFont="1" applyAlignment="1">
      <alignment horizontal="center"/>
    </xf>
    <xf numFmtId="49" fontId="9" fillId="0" borderId="0" xfId="0" applyNumberFormat="1" applyFont="1" applyAlignment="1">
      <alignment horizontal="center" wrapText="1"/>
    </xf>
    <xf numFmtId="49" fontId="3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49" fontId="3" fillId="0" borderId="0" xfId="0" applyNumberFormat="1" applyFont="1" applyAlignment="1">
      <alignment horizontal="center"/>
    </xf>
    <xf numFmtId="0" fontId="9" fillId="0" borderId="0" xfId="0" applyFont="1" applyAlignment="1">
      <alignment vertical="top" wrapText="1"/>
    </xf>
    <xf numFmtId="0" fontId="4" fillId="0" borderId="0" xfId="0" applyFont="1" applyAlignment="1">
      <alignment vertical="center" wrapText="1"/>
    </xf>
    <xf numFmtId="164" fontId="3" fillId="0" borderId="0" xfId="0" applyNumberFormat="1" applyFont="1" applyAlignment="1">
      <alignment wrapText="1"/>
    </xf>
    <xf numFmtId="4" fontId="9" fillId="0" borderId="0" xfId="0" applyNumberFormat="1" applyFont="1" applyAlignment="1">
      <alignment wrapText="1"/>
    </xf>
    <xf numFmtId="4" fontId="3" fillId="0" borderId="0" xfId="0" applyNumberFormat="1" applyFont="1" applyAlignment="1">
      <alignment wrapText="1"/>
    </xf>
    <xf numFmtId="4" fontId="9" fillId="3" borderId="0" xfId="0" applyNumberFormat="1" applyFont="1" applyFill="1" applyAlignment="1">
      <alignment wrapText="1"/>
    </xf>
    <xf numFmtId="4" fontId="3" fillId="3" borderId="0" xfId="0" applyNumberFormat="1" applyFont="1" applyFill="1" applyAlignment="1">
      <alignment wrapText="1"/>
    </xf>
    <xf numFmtId="0" fontId="9" fillId="0" borderId="0" xfId="0" applyFont="1"/>
    <xf numFmtId="0" fontId="9" fillId="0" borderId="0" xfId="0" applyFont="1" applyAlignment="1">
      <alignment horizontal="center" vertical="top"/>
    </xf>
    <xf numFmtId="49" fontId="9" fillId="0" borderId="0" xfId="0" applyNumberFormat="1" applyFont="1"/>
    <xf numFmtId="164" fontId="9" fillId="4" borderId="0" xfId="0" applyNumberFormat="1" applyFont="1" applyFill="1" applyProtection="1">
      <protection locked="0"/>
    </xf>
    <xf numFmtId="4" fontId="9" fillId="0" borderId="0" xfId="0" applyNumberFormat="1" applyFont="1"/>
    <xf numFmtId="0" fontId="3" fillId="0" borderId="0" xfId="0" applyFont="1" applyAlignment="1">
      <alignment horizontal="center" vertical="top"/>
    </xf>
    <xf numFmtId="164" fontId="3" fillId="4" borderId="0" xfId="0" applyNumberFormat="1" applyFont="1" applyFill="1" applyProtection="1">
      <protection locked="0"/>
    </xf>
    <xf numFmtId="4" fontId="3" fillId="0" borderId="0" xfId="0" applyNumberFormat="1" applyFont="1"/>
    <xf numFmtId="4" fontId="3" fillId="3" borderId="0" xfId="0" applyNumberFormat="1" applyFont="1" applyFill="1"/>
    <xf numFmtId="49" fontId="3" fillId="0" borderId="0" xfId="0" applyNumberFormat="1" applyFont="1" applyAlignment="1">
      <alignment horizontal="center" vertical="top"/>
    </xf>
    <xf numFmtId="49" fontId="10" fillId="0" borderId="0" xfId="0" applyNumberFormat="1" applyFont="1" applyAlignment="1">
      <alignment horizontal="center"/>
    </xf>
    <xf numFmtId="0" fontId="3" fillId="0" borderId="0" xfId="2" applyFont="1" applyFill="1" applyAlignment="1" applyProtection="1">
      <alignment horizontal="left" wrapText="1"/>
    </xf>
    <xf numFmtId="49" fontId="0" fillId="0" borderId="0" xfId="0" applyNumberFormat="1"/>
    <xf numFmtId="164" fontId="5" fillId="0" borderId="0" xfId="0" applyNumberFormat="1" applyFont="1" applyAlignment="1">
      <alignment horizontal="right" wrapText="1"/>
    </xf>
    <xf numFmtId="0" fontId="6" fillId="0" borderId="0" xfId="0" applyFont="1" applyAlignment="1">
      <alignment horizontal="right" wrapText="1"/>
    </xf>
    <xf numFmtId="49" fontId="3" fillId="0" borderId="0" xfId="0" applyNumberFormat="1" applyFont="1" applyAlignment="1">
      <alignment horizontal="center" wrapText="1"/>
    </xf>
    <xf numFmtId="0" fontId="7" fillId="0" borderId="0" xfId="0" applyFont="1" applyAlignment="1">
      <alignment horizontal="center"/>
    </xf>
    <xf numFmtId="0" fontId="0" fillId="0" borderId="0" xfId="0"/>
    <xf numFmtId="49" fontId="3" fillId="0" borderId="2" xfId="0" applyNumberFormat="1" applyFont="1" applyBorder="1" applyAlignment="1">
      <alignment horizontal="center" vertical="center" wrapText="1"/>
    </xf>
    <xf numFmtId="2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49" fontId="3" fillId="0" borderId="4" xfId="0" applyNumberFormat="1" applyFont="1" applyBorder="1" applyAlignment="1">
      <alignment horizontal="center" vertical="center" wrapText="1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8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</cellXfs>
  <cellStyles count="3">
    <cellStyle name="xl71" xfId="1"/>
    <cellStyle name="Акцент1" xfId="2" builtinId="29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microsoft.com/office/2017/10/relationships/person" Target="persons/perso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418802</xdr:colOff>
      <xdr:row>2</xdr:row>
      <xdr:rowOff>75902</xdr:rowOff>
    </xdr:to>
    <xdr:pic>
      <xdr:nvPicPr>
        <xdr:cNvPr id="2711" name="te1fo432vh2uj5fttul0jchrmk"/>
        <xdr:cNvPicPr>
          <a:picLocks noChangeAspect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0" y="0"/>
          <a:ext cx="0" cy="0"/>
        </a:xfrm>
        <a:prstGeom prst="rect">
          <a:avLst/>
        </a:prstGeom>
        <a:noFill/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cift" id="{BE9EC6D3-6501-FD5C-0DE0-2EB0B1D21354}"/>
</personList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B2" personId="{BE9EC6D3-6501-FD5C-0DE0-2EB0B1D21354}" id="{004B0086-00EF-4A8F-8963-00A2009A00BD}" done="0">
    <text xml:space="preserve">Format Row (строка формата)
</text>
  </threadedComment>
  <threadedComment ref="B11" personId="{BE9EC6D3-6501-FD5C-0DE0-2EB0B1D21354}" id="{003F0058-008F-468D-967D-00F4006F0051}" done="0">
    <text xml:space="preserve">File-Safe CheckIn
</text>
  </threadedComment>
  <threadedComment ref="B12" personId="{BE9EC6D3-6501-FD5C-0DE0-2EB0B1D21354}" id="{009600BB-0035-4B05-9B44-0053000B00B4}" done="0">
    <text xml:space="preserve">File-Safe Ask Further Set New Version
</text>
  </threadedComment>
  <threadedComment ref="B13" personId="{BE9EC6D3-6501-FD5C-0DE0-2EB0B1D21354}" id="{0087001C-0093-493C-BECE-00E3008D00B0}" done="0">
    <text xml:space="preserve">FileVersion
</text>
  </threadedComment>
  <threadedComment ref="B14" personId="{BE9EC6D3-6501-FD5C-0DE0-2EB0B1D21354}" id="{006A00DD-005C-41CB-8311-007B00D90026}" done="0">
    <text xml:space="preserve">New row link
</text>
  </threadedComment>
  <threadedComment ref="A15" personId="{BE9EC6D3-6501-FD5C-0DE0-2EB0B1D21354}" id="{003D00D5-00CA-4D1F-976A-002900140087}" done="0">
    <text xml:space="preserve">Номера структур версий классификаторов
</text>
  </threadedComment>
  <threadedComment ref="B15" personId="{BE9EC6D3-6501-FD5C-0DE0-2EB0B1D21354}" id="{002200CE-0019-43F9-BB17-00AC002A005C}" done="0">
    <text xml:space="preserve">FileID
</text>
  </threadedComment>
  <threadedComment ref="A16" personId="{BE9EC6D3-6501-FD5C-0DE0-2EB0B1D21354}" id="{00DF0005-000A-47EF-AFBB-00F8004900C0}" done="0">
    <text xml:space="preserve">Версия системных кодов файла
</text>
  </threadedComment>
  <threadedComment ref="B16" personId="{BE9EC6D3-6501-FD5C-0DE0-2EB0B1D21354}" id="{005C00AE-0061-4BE9-BBE1-00B5006300E0}" done="0">
    <text xml:space="preserve">Field RowID
</text>
  </threadedComment>
  <threadedComment ref="B17" personId="{BE9EC6D3-6501-FD5C-0DE0-2EB0B1D21354}" id="{0029006D-0067-4CA5-BD71-00C000AF0082}" done="0">
    <text xml:space="preserve">Data Arguments
</text>
  </threadedComment>
  <threadedComment ref="A18" personId="{BE9EC6D3-6501-FD5C-0DE0-2EB0B1D21354}" id="{00F600DE-0069-4934-8C3C-00A90028007B}" done="0">
    <text xml:space="preserve">Ссылка на строку системных заголовков
</text>
  </threadedComment>
  <threadedComment ref="B18" personId="{BE9EC6D3-6501-FD5C-0DE0-2EB0B1D21354}" id="{0019000E-0036-4B7B-AC76-0033000C0036}" done="0">
    <text xml:space="preserve">Data ID
</text>
  </threadedComment>
  <threadedComment ref="A19" personId="{BE9EC6D3-6501-FD5C-0DE0-2EB0B1D21354}" id="{000B0000-00A5-40B3-9137-00D7005F0034}" done="0">
    <text xml:space="preserve">Ссылка на строку заголовков
</text>
  </threadedComment>
  <threadedComment ref="B19" personId="{BE9EC6D3-6501-FD5C-0DE0-2EB0B1D21354}" id="{00EB0029-000D-41E9-AEF9-004200660087}" done="0">
    <text xml:space="preserve">Имя листа представления данных
</text>
  </threadedComment>
  <threadedComment ref="B3" personId="{BE9EC6D3-6501-FD5C-0DE0-2EB0B1D21354}" id="{00FA00F4-00CC-4C7E-9E1D-00D2002C0057}" done="0">
    <text xml:space="preserve">Format Column (колонка формата)
</text>
  </threadedComment>
  <threadedComment ref="B4" personId="{BE9EC6D3-6501-FD5C-0DE0-2EB0B1D21354}" id="{001D003E-00C1-4AA8-8D64-001D0001005D}" done="0">
    <text xml:space="preserve">Extended Data Area (расширенная область данных)
</text>
  </threadedComment>
  <threadedComment ref="B5" personId="{BE9EC6D3-6501-FD5C-0DE0-2EB0B1D21354}" id="{005E00DB-00D1-4BEF-847A-006A00F5006A}" done="0">
    <text xml:space="preserve">DataSheet Version
</text>
  </threadedComment>
  <threadedComment ref="B6" personId="{BE9EC6D3-6501-FD5C-0DE0-2EB0B1D21354}" id="{006B000F-0065-4DB1-B668-0036006100E1}" done="0">
    <text xml:space="preserve">GUID for OfficeLink
</text>
  </threadedComment>
  <threadedComment ref="B7" personId="{BE9EC6D3-6501-FD5C-0DE0-2EB0B1D21354}" id="{00160016-00EA-439F-A420-00B0005F0038}" done="0">
    <text xml:space="preserve">File-Safe Get Latest Version
</text>
  </threadedComment>
  <threadedComment ref="B8" personId="{BE9EC6D3-6501-FD5C-0DE0-2EB0B1D21354}" id="{00D3009E-0050-403D-8EF1-003D004D007C}" done="0">
    <text xml:space="preserve">File-Safe CheckOut
</text>
  </threadedComment>
  <threadedComment ref="B9" personId="{BE9EC6D3-6501-FD5C-0DE0-2EB0B1D21354}" id="{003D0047-008C-4D66-BB17-00F5004F00CA}" done="0">
    <text xml:space="preserve">File-Safe Ask Further Get Latest Version
</text>
  </threadedComment>
  <threadedComment ref="B10" personId="{BE9EC6D3-6501-FD5C-0DE0-2EB0B1D21354}" id="{0092002A-0017-44C6-822B-002400C900D6}" done="0">
    <text xml:space="preserve">File-Safe Set New Version
</text>
  </threadedComment>
</ThreadedComments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W44"/>
  <sheetViews>
    <sheetView tabSelected="1" view="pageBreakPreview" zoomScaleSheetLayoutView="100" workbookViewId="0">
      <selection activeCell="O19" sqref="O19"/>
    </sheetView>
  </sheetViews>
  <sheetFormatPr defaultRowHeight="12.75" customHeight="1" x14ac:dyDescent="0.2"/>
  <cols>
    <col min="1" max="1" width="5.42578125" style="1" customWidth="1"/>
    <col min="2" max="2" width="20.5703125" style="2" hidden="1" customWidth="1"/>
    <col min="3" max="3" width="50" style="3" customWidth="1"/>
    <col min="4" max="4" width="5.28515625" style="2" customWidth="1"/>
    <col min="5" max="5" width="4.85546875" style="2" customWidth="1"/>
    <col min="6" max="6" width="5" style="2" customWidth="1"/>
    <col min="7" max="8" width="4.7109375" style="2" customWidth="1"/>
    <col min="9" max="9" width="4.5703125" style="2" customWidth="1"/>
    <col min="10" max="10" width="5.85546875" style="2" customWidth="1"/>
    <col min="11" max="11" width="10.140625" style="2" customWidth="1"/>
    <col min="12" max="12" width="12.28515625" style="4" hidden="1" customWidth="1"/>
    <col min="13" max="13" width="14" style="4" customWidth="1"/>
    <col min="14" max="14" width="11.7109375" style="1" bestFit="1" customWidth="1"/>
    <col min="15" max="257" width="9.140625" style="1" customWidth="1"/>
  </cols>
  <sheetData>
    <row r="1" spans="1:14" s="5" customFormat="1" ht="18" customHeight="1" x14ac:dyDescent="0.25">
      <c r="A1" s="6"/>
      <c r="B1" s="7"/>
      <c r="C1" s="6"/>
      <c r="D1" s="8"/>
      <c r="E1" s="8"/>
      <c r="F1" s="8"/>
      <c r="G1" s="8"/>
      <c r="H1" s="8"/>
      <c r="I1" s="8"/>
      <c r="J1" s="8"/>
      <c r="K1" s="9"/>
      <c r="L1" s="9"/>
      <c r="M1" s="9" t="s">
        <v>0</v>
      </c>
    </row>
    <row r="2" spans="1:14" s="5" customFormat="1" ht="15.75" x14ac:dyDescent="0.25">
      <c r="A2" s="6"/>
      <c r="B2" s="7"/>
      <c r="C2" s="6"/>
      <c r="D2" s="7"/>
      <c r="E2" s="7"/>
      <c r="F2" s="7"/>
      <c r="G2" s="7"/>
      <c r="H2" s="7"/>
      <c r="I2" s="7"/>
      <c r="J2" s="7"/>
      <c r="K2" s="10"/>
      <c r="L2" s="6"/>
      <c r="M2" s="10" t="s">
        <v>1</v>
      </c>
    </row>
    <row r="3" spans="1:14" s="5" customFormat="1" ht="30" customHeight="1" x14ac:dyDescent="0.25">
      <c r="A3" s="46" t="s">
        <v>2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4" s="5" customFormat="1" ht="9.75" customHeight="1" x14ac:dyDescent="0.25">
      <c r="B4" s="11"/>
      <c r="D4" s="11"/>
      <c r="E4" s="11"/>
      <c r="F4" s="11"/>
      <c r="G4" s="11"/>
      <c r="H4" s="48"/>
      <c r="I4" s="48"/>
      <c r="J4" s="11"/>
      <c r="K4" s="11"/>
      <c r="L4" s="10"/>
      <c r="M4" s="13"/>
    </row>
    <row r="5" spans="1:14" hidden="1" x14ac:dyDescent="0.2"/>
    <row r="6" spans="1:14" s="5" customFormat="1" ht="24" customHeight="1" x14ac:dyDescent="0.3">
      <c r="A6" s="49" t="s">
        <v>3</v>
      </c>
      <c r="B6" s="50"/>
      <c r="C6" s="50"/>
      <c r="D6" s="50"/>
      <c r="E6" s="50"/>
      <c r="F6" s="50"/>
      <c r="G6" s="50"/>
      <c r="H6" s="50"/>
      <c r="I6" s="50"/>
      <c r="J6" s="50"/>
      <c r="K6" s="50"/>
      <c r="L6" s="50"/>
      <c r="M6" s="50"/>
      <c r="N6" s="15"/>
    </row>
    <row r="7" spans="1:14" s="5" customFormat="1" ht="15.75" hidden="1" x14ac:dyDescent="0.25">
      <c r="B7" s="11"/>
      <c r="D7" s="11"/>
      <c r="E7" s="11"/>
      <c r="F7" s="11"/>
      <c r="G7" s="11"/>
      <c r="H7" s="11"/>
      <c r="I7" s="11"/>
      <c r="J7" s="11"/>
      <c r="K7" s="11"/>
      <c r="L7" s="10"/>
      <c r="M7" s="13"/>
    </row>
    <row r="8" spans="1:14" s="5" customFormat="1" ht="15.75" hidden="1" x14ac:dyDescent="0.25">
      <c r="B8" s="11"/>
      <c r="D8" s="11"/>
      <c r="E8" s="11"/>
      <c r="F8" s="11"/>
      <c r="G8" s="11"/>
      <c r="H8" s="11"/>
      <c r="I8" s="11"/>
      <c r="J8" s="11"/>
      <c r="K8" s="11"/>
      <c r="L8" s="10"/>
      <c r="M8" s="13"/>
    </row>
    <row r="9" spans="1:14" s="5" customFormat="1" ht="15.75" hidden="1" x14ac:dyDescent="0.25">
      <c r="B9" s="11"/>
      <c r="D9" s="11"/>
      <c r="E9" s="11"/>
      <c r="F9" s="11"/>
      <c r="G9" s="11"/>
      <c r="H9" s="11"/>
      <c r="I9" s="11"/>
      <c r="J9" s="11"/>
      <c r="K9" s="11"/>
      <c r="L9" s="10"/>
      <c r="M9" s="13"/>
    </row>
    <row r="10" spans="1:14" s="5" customFormat="1" x14ac:dyDescent="0.2">
      <c r="B10" s="11"/>
      <c r="D10" s="11"/>
      <c r="E10" s="11"/>
      <c r="F10" s="11"/>
      <c r="G10" s="11"/>
      <c r="H10" s="11"/>
      <c r="I10" s="11"/>
      <c r="J10" s="11"/>
      <c r="K10" s="11"/>
      <c r="L10" s="16" t="s">
        <v>4</v>
      </c>
      <c r="M10" s="16" t="s">
        <v>5</v>
      </c>
    </row>
    <row r="11" spans="1:14" s="5" customFormat="1" ht="12.75" customHeight="1" x14ac:dyDescent="0.2">
      <c r="A11" s="51" t="s">
        <v>6</v>
      </c>
      <c r="B11" s="51" t="s">
        <v>6</v>
      </c>
      <c r="C11" s="52" t="s">
        <v>7</v>
      </c>
      <c r="D11" s="53" t="s">
        <v>8</v>
      </c>
      <c r="E11" s="54"/>
      <c r="F11" s="54"/>
      <c r="G11" s="54"/>
      <c r="H11" s="54"/>
      <c r="I11" s="54"/>
      <c r="J11" s="54"/>
      <c r="K11" s="55"/>
      <c r="L11" s="59" t="s">
        <v>9</v>
      </c>
      <c r="M11" s="59" t="s">
        <v>9</v>
      </c>
    </row>
    <row r="12" spans="1:14" s="5" customFormat="1" x14ac:dyDescent="0.2">
      <c r="A12" s="51"/>
      <c r="B12" s="51"/>
      <c r="C12" s="52"/>
      <c r="D12" s="56"/>
      <c r="E12" s="57"/>
      <c r="F12" s="57"/>
      <c r="G12" s="57"/>
      <c r="H12" s="57"/>
      <c r="I12" s="57"/>
      <c r="J12" s="57"/>
      <c r="K12" s="58"/>
      <c r="L12" s="59"/>
      <c r="M12" s="59"/>
    </row>
    <row r="13" spans="1:14" s="17" customFormat="1" ht="2.25" customHeight="1" x14ac:dyDescent="0.2">
      <c r="B13" s="18" t="s">
        <v>10</v>
      </c>
      <c r="C13" s="17" t="s">
        <v>11</v>
      </c>
      <c r="D13" s="18" t="s">
        <v>12</v>
      </c>
      <c r="E13" s="18" t="s">
        <v>13</v>
      </c>
      <c r="F13" s="18" t="s">
        <v>14</v>
      </c>
      <c r="G13" s="18" t="s">
        <v>15</v>
      </c>
      <c r="H13" s="18" t="s">
        <v>16</v>
      </c>
      <c r="I13" s="18" t="s">
        <v>17</v>
      </c>
      <c r="J13" s="18" t="s">
        <v>18</v>
      </c>
      <c r="K13" s="18" t="s">
        <v>19</v>
      </c>
      <c r="L13" s="19" t="s">
        <v>20</v>
      </c>
      <c r="M13" s="19"/>
    </row>
    <row r="14" spans="1:14" s="17" customFormat="1" ht="25.5" customHeight="1" x14ac:dyDescent="0.2">
      <c r="A14" s="20" t="s">
        <v>21</v>
      </c>
      <c r="B14" s="18"/>
      <c r="C14" s="17" t="s">
        <v>22</v>
      </c>
      <c r="D14" s="21" t="s">
        <v>23</v>
      </c>
      <c r="E14" s="22" t="s">
        <v>24</v>
      </c>
      <c r="F14" s="22" t="s">
        <v>25</v>
      </c>
      <c r="G14" s="22" t="s">
        <v>26</v>
      </c>
      <c r="H14" s="22" t="s">
        <v>26</v>
      </c>
      <c r="I14" s="22" t="s">
        <v>26</v>
      </c>
      <c r="J14" s="22" t="s">
        <v>27</v>
      </c>
      <c r="K14" s="22" t="s">
        <v>28</v>
      </c>
      <c r="L14" s="19"/>
      <c r="M14" s="19">
        <f>M15-M17</f>
        <v>4500000</v>
      </c>
    </row>
    <row r="15" spans="1:14" s="17" customFormat="1" ht="27" customHeight="1" x14ac:dyDescent="0.2">
      <c r="A15" s="23" t="s">
        <v>29</v>
      </c>
      <c r="B15" s="18"/>
      <c r="C15" s="24" t="s">
        <v>30</v>
      </c>
      <c r="D15" s="25" t="s">
        <v>23</v>
      </c>
      <c r="E15" s="12" t="s">
        <v>24</v>
      </c>
      <c r="F15" s="12" t="s">
        <v>25</v>
      </c>
      <c r="G15" s="12" t="s">
        <v>26</v>
      </c>
      <c r="H15" s="12" t="s">
        <v>26</v>
      </c>
      <c r="I15" s="12" t="s">
        <v>26</v>
      </c>
      <c r="J15" s="12" t="s">
        <v>27</v>
      </c>
      <c r="K15" s="12" t="s">
        <v>31</v>
      </c>
      <c r="L15" s="19"/>
      <c r="M15" s="19">
        <f>M16</f>
        <v>4500000</v>
      </c>
    </row>
    <row r="16" spans="1:14" s="17" customFormat="1" ht="38.25" customHeight="1" x14ac:dyDescent="0.2">
      <c r="A16" s="26"/>
      <c r="B16" s="18"/>
      <c r="C16" s="27" t="s">
        <v>32</v>
      </c>
      <c r="D16" s="25" t="s">
        <v>23</v>
      </c>
      <c r="E16" s="12" t="s">
        <v>24</v>
      </c>
      <c r="F16" s="12" t="s">
        <v>25</v>
      </c>
      <c r="G16" s="12" t="s">
        <v>26</v>
      </c>
      <c r="H16" s="12" t="s">
        <v>26</v>
      </c>
      <c r="I16" s="12" t="s">
        <v>33</v>
      </c>
      <c r="J16" s="12" t="s">
        <v>27</v>
      </c>
      <c r="K16" s="12" t="s">
        <v>34</v>
      </c>
      <c r="L16" s="19"/>
      <c r="M16" s="28">
        <v>4500000</v>
      </c>
    </row>
    <row r="17" spans="1:14" s="17" customFormat="1" ht="30" hidden="1" customHeight="1" x14ac:dyDescent="0.2">
      <c r="A17" s="23" t="s">
        <v>35</v>
      </c>
      <c r="B17" s="18"/>
      <c r="C17" s="27" t="s">
        <v>36</v>
      </c>
      <c r="D17" s="25" t="s">
        <v>23</v>
      </c>
      <c r="E17" s="12" t="s">
        <v>24</v>
      </c>
      <c r="F17" s="12" t="s">
        <v>25</v>
      </c>
      <c r="G17" s="12" t="s">
        <v>26</v>
      </c>
      <c r="H17" s="12" t="s">
        <v>26</v>
      </c>
      <c r="I17" s="12" t="s">
        <v>26</v>
      </c>
      <c r="J17" s="12" t="s">
        <v>27</v>
      </c>
      <c r="K17" s="12" t="s">
        <v>37</v>
      </c>
      <c r="L17" s="19"/>
      <c r="M17" s="19">
        <f>M18</f>
        <v>0</v>
      </c>
    </row>
    <row r="18" spans="1:14" s="17" customFormat="1" ht="38.25" hidden="1" customHeight="1" x14ac:dyDescent="0.2">
      <c r="A18" s="26"/>
      <c r="B18" s="18"/>
      <c r="C18" s="27" t="s">
        <v>38</v>
      </c>
      <c r="D18" s="25" t="s">
        <v>23</v>
      </c>
      <c r="E18" s="12" t="s">
        <v>24</v>
      </c>
      <c r="F18" s="12" t="s">
        <v>25</v>
      </c>
      <c r="G18" s="12" t="s">
        <v>26</v>
      </c>
      <c r="H18" s="12" t="s">
        <v>26</v>
      </c>
      <c r="I18" s="12" t="s">
        <v>33</v>
      </c>
      <c r="J18" s="12" t="s">
        <v>27</v>
      </c>
      <c r="K18" s="12" t="s">
        <v>39</v>
      </c>
      <c r="L18" s="19"/>
      <c r="M18" s="19"/>
    </row>
    <row r="19" spans="1:14" s="17" customFormat="1" ht="24" customHeight="1" x14ac:dyDescent="0.2">
      <c r="A19" s="20" t="s">
        <v>40</v>
      </c>
      <c r="B19" s="18"/>
      <c r="C19" s="17" t="s">
        <v>41</v>
      </c>
      <c r="D19" s="21" t="s">
        <v>23</v>
      </c>
      <c r="E19" s="22" t="s">
        <v>24</v>
      </c>
      <c r="F19" s="22" t="s">
        <v>42</v>
      </c>
      <c r="G19" s="22" t="s">
        <v>26</v>
      </c>
      <c r="H19" s="22" t="s">
        <v>26</v>
      </c>
      <c r="I19" s="22" t="s">
        <v>26</v>
      </c>
      <c r="J19" s="22" t="s">
        <v>27</v>
      </c>
      <c r="K19" s="22" t="s">
        <v>28</v>
      </c>
      <c r="L19" s="19"/>
      <c r="M19" s="29">
        <f>M20-M22</f>
        <v>-500000</v>
      </c>
    </row>
    <row r="20" spans="1:14" s="17" customFormat="1" ht="38.25" hidden="1" x14ac:dyDescent="0.2">
      <c r="A20" s="23" t="s">
        <v>43</v>
      </c>
      <c r="B20" s="18"/>
      <c r="C20" s="5" t="s">
        <v>44</v>
      </c>
      <c r="D20" s="25" t="s">
        <v>23</v>
      </c>
      <c r="E20" s="12" t="s">
        <v>24</v>
      </c>
      <c r="F20" s="12" t="s">
        <v>42</v>
      </c>
      <c r="G20" s="12" t="s">
        <v>24</v>
      </c>
      <c r="H20" s="12" t="s">
        <v>26</v>
      </c>
      <c r="I20" s="12" t="s">
        <v>26</v>
      </c>
      <c r="J20" s="12" t="s">
        <v>27</v>
      </c>
      <c r="K20" s="12" t="s">
        <v>31</v>
      </c>
      <c r="L20" s="19"/>
      <c r="M20" s="30">
        <f>M21</f>
        <v>0</v>
      </c>
    </row>
    <row r="21" spans="1:14" s="17" customFormat="1" ht="38.25" hidden="1" x14ac:dyDescent="0.2">
      <c r="A21" s="20"/>
      <c r="B21" s="18"/>
      <c r="C21" s="3" t="s">
        <v>45</v>
      </c>
      <c r="D21" s="25" t="s">
        <v>23</v>
      </c>
      <c r="E21" s="12" t="s">
        <v>24</v>
      </c>
      <c r="F21" s="12" t="s">
        <v>42</v>
      </c>
      <c r="G21" s="12" t="s">
        <v>24</v>
      </c>
      <c r="H21" s="12" t="s">
        <v>26</v>
      </c>
      <c r="I21" s="12" t="s">
        <v>33</v>
      </c>
      <c r="J21" s="12" t="s">
        <v>27</v>
      </c>
      <c r="K21" s="12" t="s">
        <v>34</v>
      </c>
      <c r="L21" s="19"/>
      <c r="M21" s="30"/>
    </row>
    <row r="22" spans="1:14" s="17" customFormat="1" ht="38.25" x14ac:dyDescent="0.2">
      <c r="A22" s="23" t="s">
        <v>46</v>
      </c>
      <c r="B22" s="18"/>
      <c r="C22" s="5" t="s">
        <v>47</v>
      </c>
      <c r="D22" s="25" t="s">
        <v>23</v>
      </c>
      <c r="E22" s="12" t="s">
        <v>24</v>
      </c>
      <c r="F22" s="12" t="s">
        <v>42</v>
      </c>
      <c r="G22" s="12" t="s">
        <v>24</v>
      </c>
      <c r="H22" s="12" t="s">
        <v>26</v>
      </c>
      <c r="I22" s="12" t="s">
        <v>26</v>
      </c>
      <c r="J22" s="12" t="s">
        <v>27</v>
      </c>
      <c r="K22" s="12" t="s">
        <v>37</v>
      </c>
      <c r="L22" s="19"/>
      <c r="M22" s="31">
        <f>M23</f>
        <v>500000</v>
      </c>
    </row>
    <row r="23" spans="1:14" s="17" customFormat="1" ht="38.25" x14ac:dyDescent="0.2">
      <c r="A23" s="20"/>
      <c r="B23" s="18"/>
      <c r="C23" s="3" t="s">
        <v>48</v>
      </c>
      <c r="D23" s="25" t="s">
        <v>23</v>
      </c>
      <c r="E23" s="12" t="s">
        <v>24</v>
      </c>
      <c r="F23" s="12" t="s">
        <v>42</v>
      </c>
      <c r="G23" s="12" t="s">
        <v>24</v>
      </c>
      <c r="H23" s="12" t="s">
        <v>26</v>
      </c>
      <c r="I23" s="12" t="s">
        <v>33</v>
      </c>
      <c r="J23" s="12" t="s">
        <v>27</v>
      </c>
      <c r="K23" s="12" t="s">
        <v>39</v>
      </c>
      <c r="L23" s="19"/>
      <c r="M23" s="32">
        <v>500000</v>
      </c>
    </row>
    <row r="24" spans="1:14" s="33" customFormat="1" ht="25.5" x14ac:dyDescent="0.2">
      <c r="A24" s="34" t="s">
        <v>49</v>
      </c>
      <c r="B24" s="35" t="s">
        <v>50</v>
      </c>
      <c r="C24" s="17" t="s">
        <v>51</v>
      </c>
      <c r="D24" s="21" t="s">
        <v>23</v>
      </c>
      <c r="E24" s="21" t="s">
        <v>24</v>
      </c>
      <c r="F24" s="21" t="s">
        <v>33</v>
      </c>
      <c r="G24" s="21" t="s">
        <v>26</v>
      </c>
      <c r="H24" s="21" t="s">
        <v>26</v>
      </c>
      <c r="I24" s="21" t="s">
        <v>26</v>
      </c>
      <c r="J24" s="21" t="s">
        <v>27</v>
      </c>
      <c r="K24" s="21" t="s">
        <v>28</v>
      </c>
      <c r="L24" s="36">
        <v>245485.2</v>
      </c>
      <c r="M24" s="37">
        <f>M29-M25</f>
        <v>462876.62999999523</v>
      </c>
    </row>
    <row r="25" spans="1:14" x14ac:dyDescent="0.2">
      <c r="A25" s="38" t="s">
        <v>52</v>
      </c>
      <c r="B25" s="2" t="s">
        <v>53</v>
      </c>
      <c r="C25" s="3" t="s">
        <v>54</v>
      </c>
      <c r="D25" s="25" t="s">
        <v>23</v>
      </c>
      <c r="E25" s="25" t="s">
        <v>24</v>
      </c>
      <c r="F25" s="25" t="s">
        <v>33</v>
      </c>
      <c r="G25" s="25" t="s">
        <v>26</v>
      </c>
      <c r="H25" s="25" t="s">
        <v>26</v>
      </c>
      <c r="I25" s="25" t="s">
        <v>26</v>
      </c>
      <c r="J25" s="25" t="s">
        <v>27</v>
      </c>
      <c r="K25" s="25" t="s">
        <v>55</v>
      </c>
      <c r="L25" s="39">
        <v>-32397887.399999999</v>
      </c>
      <c r="M25" s="40">
        <f t="shared" ref="M25:M27" si="0">M26</f>
        <v>761989016.03999996</v>
      </c>
    </row>
    <row r="26" spans="1:14" x14ac:dyDescent="0.2">
      <c r="A26" s="38"/>
      <c r="B26" s="2" t="s">
        <v>56</v>
      </c>
      <c r="C26" s="3" t="s">
        <v>57</v>
      </c>
      <c r="D26" s="25" t="s">
        <v>23</v>
      </c>
      <c r="E26" s="25" t="s">
        <v>24</v>
      </c>
      <c r="F26" s="25" t="s">
        <v>33</v>
      </c>
      <c r="G26" s="25" t="s">
        <v>25</v>
      </c>
      <c r="H26" s="25" t="s">
        <v>26</v>
      </c>
      <c r="I26" s="25" t="s">
        <v>26</v>
      </c>
      <c r="J26" s="25" t="s">
        <v>27</v>
      </c>
      <c r="K26" s="25" t="s">
        <v>55</v>
      </c>
      <c r="L26" s="39">
        <v>-32397887.399999999</v>
      </c>
      <c r="M26" s="40">
        <f t="shared" si="0"/>
        <v>761989016.03999996</v>
      </c>
    </row>
    <row r="27" spans="1:14" x14ac:dyDescent="0.2">
      <c r="A27" s="38"/>
      <c r="B27" s="2" t="s">
        <v>58</v>
      </c>
      <c r="C27" s="3" t="s">
        <v>59</v>
      </c>
      <c r="D27" s="25" t="s">
        <v>23</v>
      </c>
      <c r="E27" s="25" t="s">
        <v>24</v>
      </c>
      <c r="F27" s="25" t="s">
        <v>33</v>
      </c>
      <c r="G27" s="25" t="s">
        <v>25</v>
      </c>
      <c r="H27" s="25" t="s">
        <v>24</v>
      </c>
      <c r="I27" s="25" t="s">
        <v>26</v>
      </c>
      <c r="J27" s="25" t="s">
        <v>27</v>
      </c>
      <c r="K27" s="25" t="s">
        <v>60</v>
      </c>
      <c r="L27" s="39">
        <v>-32397887.399999999</v>
      </c>
      <c r="M27" s="40">
        <f t="shared" si="0"/>
        <v>761989016.03999996</v>
      </c>
    </row>
    <row r="28" spans="1:14" ht="25.5" x14ac:dyDescent="0.2">
      <c r="A28" s="38"/>
      <c r="B28" s="2" t="s">
        <v>61</v>
      </c>
      <c r="C28" s="3" t="s">
        <v>62</v>
      </c>
      <c r="D28" s="25" t="s">
        <v>23</v>
      </c>
      <c r="E28" s="25" t="s">
        <v>24</v>
      </c>
      <c r="F28" s="25" t="s">
        <v>33</v>
      </c>
      <c r="G28" s="25" t="s">
        <v>25</v>
      </c>
      <c r="H28" s="25" t="s">
        <v>24</v>
      </c>
      <c r="I28" s="25" t="s">
        <v>33</v>
      </c>
      <c r="J28" s="25" t="s">
        <v>27</v>
      </c>
      <c r="K28" s="25" t="s">
        <v>60</v>
      </c>
      <c r="L28" s="39">
        <v>-32397887.399999999</v>
      </c>
      <c r="M28" s="41">
        <f>757489016.04+M38+M21+M16</f>
        <v>761989016.03999996</v>
      </c>
      <c r="N28" s="40"/>
    </row>
    <row r="29" spans="1:14" x14ac:dyDescent="0.2">
      <c r="A29" s="38" t="s">
        <v>63</v>
      </c>
      <c r="B29" s="2" t="s">
        <v>64</v>
      </c>
      <c r="C29" s="3" t="s">
        <v>65</v>
      </c>
      <c r="D29" s="25" t="s">
        <v>23</v>
      </c>
      <c r="E29" s="25" t="s">
        <v>24</v>
      </c>
      <c r="F29" s="25" t="s">
        <v>33</v>
      </c>
      <c r="G29" s="25" t="s">
        <v>26</v>
      </c>
      <c r="H29" s="25" t="s">
        <v>26</v>
      </c>
      <c r="I29" s="25" t="s">
        <v>26</v>
      </c>
      <c r="J29" s="25" t="s">
        <v>27</v>
      </c>
      <c r="K29" s="25" t="s">
        <v>66</v>
      </c>
      <c r="L29" s="39">
        <v>32643372.600000001</v>
      </c>
      <c r="M29" s="40">
        <f t="shared" ref="M29:M31" si="1">M30</f>
        <v>762451892.66999996</v>
      </c>
    </row>
    <row r="30" spans="1:14" x14ac:dyDescent="0.2">
      <c r="A30" s="38"/>
      <c r="B30" s="2" t="s">
        <v>67</v>
      </c>
      <c r="C30" s="3" t="s">
        <v>68</v>
      </c>
      <c r="D30" s="25" t="s">
        <v>23</v>
      </c>
      <c r="E30" s="25" t="s">
        <v>24</v>
      </c>
      <c r="F30" s="25" t="s">
        <v>33</v>
      </c>
      <c r="G30" s="25" t="s">
        <v>25</v>
      </c>
      <c r="H30" s="25" t="s">
        <v>26</v>
      </c>
      <c r="I30" s="25" t="s">
        <v>26</v>
      </c>
      <c r="J30" s="25" t="s">
        <v>27</v>
      </c>
      <c r="K30" s="25" t="s">
        <v>66</v>
      </c>
      <c r="L30" s="39">
        <v>32643372.600000001</v>
      </c>
      <c r="M30" s="40">
        <f t="shared" si="1"/>
        <v>762451892.66999996</v>
      </c>
    </row>
    <row r="31" spans="1:14" x14ac:dyDescent="0.2">
      <c r="A31" s="38"/>
      <c r="B31" s="2" t="s">
        <v>69</v>
      </c>
      <c r="C31" s="3" t="s">
        <v>70</v>
      </c>
      <c r="D31" s="25" t="s">
        <v>23</v>
      </c>
      <c r="E31" s="25" t="s">
        <v>24</v>
      </c>
      <c r="F31" s="25" t="s">
        <v>33</v>
      </c>
      <c r="G31" s="25" t="s">
        <v>25</v>
      </c>
      <c r="H31" s="25" t="s">
        <v>24</v>
      </c>
      <c r="I31" s="25" t="s">
        <v>26</v>
      </c>
      <c r="J31" s="25" t="s">
        <v>27</v>
      </c>
      <c r="K31" s="25" t="s">
        <v>71</v>
      </c>
      <c r="L31" s="39">
        <v>32643372.600000001</v>
      </c>
      <c r="M31" s="40">
        <f t="shared" si="1"/>
        <v>762451892.66999996</v>
      </c>
    </row>
    <row r="32" spans="1:14" ht="25.5" x14ac:dyDescent="0.2">
      <c r="A32" s="38"/>
      <c r="B32" s="2" t="s">
        <v>72</v>
      </c>
      <c r="C32" s="3" t="s">
        <v>73</v>
      </c>
      <c r="D32" s="25" t="s">
        <v>23</v>
      </c>
      <c r="E32" s="25" t="s">
        <v>24</v>
      </c>
      <c r="F32" s="25" t="s">
        <v>33</v>
      </c>
      <c r="G32" s="25" t="s">
        <v>25</v>
      </c>
      <c r="H32" s="25" t="s">
        <v>24</v>
      </c>
      <c r="I32" s="25" t="s">
        <v>33</v>
      </c>
      <c r="J32" s="25" t="s">
        <v>27</v>
      </c>
      <c r="K32" s="25" t="s">
        <v>71</v>
      </c>
      <c r="L32" s="39">
        <v>32643372.600000001</v>
      </c>
      <c r="M32" s="40">
        <f>761951892.67+M36+M22+M41</f>
        <v>762451892.66999996</v>
      </c>
    </row>
    <row r="33" spans="1:13" s="33" customFormat="1" ht="25.5" hidden="1" x14ac:dyDescent="0.2">
      <c r="A33" s="34" t="s">
        <v>74</v>
      </c>
      <c r="B33" s="35" t="s">
        <v>75</v>
      </c>
      <c r="C33" s="17" t="s">
        <v>76</v>
      </c>
      <c r="D33" s="21" t="s">
        <v>23</v>
      </c>
      <c r="E33" s="21" t="s">
        <v>24</v>
      </c>
      <c r="F33" s="21" t="s">
        <v>77</v>
      </c>
      <c r="G33" s="21" t="s">
        <v>26</v>
      </c>
      <c r="H33" s="21" t="s">
        <v>26</v>
      </c>
      <c r="I33" s="21" t="s">
        <v>26</v>
      </c>
      <c r="J33" s="21" t="s">
        <v>27</v>
      </c>
      <c r="K33" s="21" t="s">
        <v>28</v>
      </c>
      <c r="L33" s="36">
        <v>-272738</v>
      </c>
      <c r="M33" s="37">
        <f>M34+M37</f>
        <v>0</v>
      </c>
    </row>
    <row r="34" spans="1:13" ht="25.5" hidden="1" x14ac:dyDescent="0.2">
      <c r="A34" s="42" t="s">
        <v>78</v>
      </c>
      <c r="C34" s="17" t="s">
        <v>79</v>
      </c>
      <c r="D34" s="21" t="s">
        <v>23</v>
      </c>
      <c r="E34" s="21" t="s">
        <v>24</v>
      </c>
      <c r="F34" s="21" t="s">
        <v>77</v>
      </c>
      <c r="G34" s="21" t="s">
        <v>80</v>
      </c>
      <c r="H34" s="21" t="s">
        <v>26</v>
      </c>
      <c r="I34" s="21" t="s">
        <v>26</v>
      </c>
      <c r="J34" s="21" t="s">
        <v>27</v>
      </c>
      <c r="K34" s="21" t="s">
        <v>28</v>
      </c>
      <c r="L34" s="36"/>
      <c r="M34" s="37">
        <f>-M35</f>
        <v>0</v>
      </c>
    </row>
    <row r="35" spans="1:13" ht="76.5" hidden="1" x14ac:dyDescent="0.2">
      <c r="A35" s="42"/>
      <c r="C35" s="3" t="s">
        <v>81</v>
      </c>
      <c r="D35" s="25" t="s">
        <v>23</v>
      </c>
      <c r="E35" s="25" t="s">
        <v>24</v>
      </c>
      <c r="F35" s="25" t="s">
        <v>77</v>
      </c>
      <c r="G35" s="25" t="s">
        <v>80</v>
      </c>
      <c r="H35" s="25" t="s">
        <v>24</v>
      </c>
      <c r="I35" s="25" t="s">
        <v>26</v>
      </c>
      <c r="J35" s="25" t="s">
        <v>27</v>
      </c>
      <c r="K35" s="25" t="s">
        <v>37</v>
      </c>
      <c r="L35" s="39"/>
      <c r="M35" s="40">
        <f>M36</f>
        <v>0</v>
      </c>
    </row>
    <row r="36" spans="1:13" ht="76.5" hidden="1" x14ac:dyDescent="0.2">
      <c r="A36" s="38"/>
      <c r="C36" s="3" t="s">
        <v>82</v>
      </c>
      <c r="D36" s="25" t="s">
        <v>23</v>
      </c>
      <c r="E36" s="43" t="s">
        <v>24</v>
      </c>
      <c r="F36" s="43" t="s">
        <v>77</v>
      </c>
      <c r="G36" s="43" t="s">
        <v>80</v>
      </c>
      <c r="H36" s="43" t="s">
        <v>24</v>
      </c>
      <c r="I36" s="43" t="s">
        <v>33</v>
      </c>
      <c r="J36" s="43" t="s">
        <v>27</v>
      </c>
      <c r="K36" s="43" t="s">
        <v>39</v>
      </c>
      <c r="L36" s="39"/>
      <c r="M36" s="41"/>
    </row>
    <row r="37" spans="1:13" ht="25.5" hidden="1" x14ac:dyDescent="0.2">
      <c r="A37" s="42" t="s">
        <v>83</v>
      </c>
      <c r="C37" s="17" t="s">
        <v>84</v>
      </c>
      <c r="D37" s="21" t="s">
        <v>23</v>
      </c>
      <c r="E37" s="21" t="s">
        <v>24</v>
      </c>
      <c r="F37" s="21" t="s">
        <v>77</v>
      </c>
      <c r="G37" s="21" t="s">
        <v>33</v>
      </c>
      <c r="H37" s="21" t="s">
        <v>26</v>
      </c>
      <c r="I37" s="21" t="s">
        <v>26</v>
      </c>
      <c r="J37" s="21" t="s">
        <v>27</v>
      </c>
      <c r="K37" s="21" t="s">
        <v>28</v>
      </c>
      <c r="L37" s="39"/>
      <c r="M37" s="37">
        <f>M38-M41</f>
        <v>0</v>
      </c>
    </row>
    <row r="38" spans="1:13" ht="25.5" hidden="1" x14ac:dyDescent="0.2">
      <c r="A38" s="42" t="s">
        <v>85</v>
      </c>
      <c r="C38" s="3" t="s">
        <v>86</v>
      </c>
      <c r="D38" s="25" t="s">
        <v>23</v>
      </c>
      <c r="E38" s="25" t="s">
        <v>24</v>
      </c>
      <c r="F38" s="25" t="s">
        <v>77</v>
      </c>
      <c r="G38" s="25" t="s">
        <v>33</v>
      </c>
      <c r="H38" s="25" t="s">
        <v>26</v>
      </c>
      <c r="I38" s="25" t="s">
        <v>26</v>
      </c>
      <c r="J38" s="25" t="s">
        <v>27</v>
      </c>
      <c r="K38" s="25" t="s">
        <v>66</v>
      </c>
      <c r="L38" s="39"/>
      <c r="M38" s="40">
        <f t="shared" ref="M38:M42" si="2">M39</f>
        <v>0</v>
      </c>
    </row>
    <row r="39" spans="1:13" ht="38.25" hidden="1" x14ac:dyDescent="0.2">
      <c r="A39" s="42"/>
      <c r="C39" s="44" t="s">
        <v>87</v>
      </c>
      <c r="D39" s="25" t="s">
        <v>23</v>
      </c>
      <c r="E39" s="25" t="s">
        <v>24</v>
      </c>
      <c r="F39" s="25" t="s">
        <v>77</v>
      </c>
      <c r="G39" s="25" t="s">
        <v>33</v>
      </c>
      <c r="H39" s="25" t="s">
        <v>25</v>
      </c>
      <c r="I39" s="25" t="s">
        <v>26</v>
      </c>
      <c r="J39" s="25" t="s">
        <v>27</v>
      </c>
      <c r="K39" s="25" t="s">
        <v>66</v>
      </c>
      <c r="L39" s="39"/>
      <c r="M39" s="40">
        <f t="shared" si="2"/>
        <v>0</v>
      </c>
    </row>
    <row r="40" spans="1:13" ht="51" hidden="1" x14ac:dyDescent="0.2">
      <c r="A40" s="42"/>
      <c r="C40" s="44" t="s">
        <v>88</v>
      </c>
      <c r="D40" s="25" t="s">
        <v>23</v>
      </c>
      <c r="E40" s="25" t="s">
        <v>24</v>
      </c>
      <c r="F40" s="25" t="s">
        <v>77</v>
      </c>
      <c r="G40" s="25" t="s">
        <v>33</v>
      </c>
      <c r="H40" s="25" t="s">
        <v>25</v>
      </c>
      <c r="I40" s="25" t="s">
        <v>33</v>
      </c>
      <c r="J40" s="25" t="s">
        <v>27</v>
      </c>
      <c r="K40" s="25" t="s">
        <v>89</v>
      </c>
      <c r="L40" s="39"/>
      <c r="M40" s="40"/>
    </row>
    <row r="41" spans="1:13" ht="25.5" hidden="1" x14ac:dyDescent="0.2">
      <c r="A41" s="42" t="s">
        <v>90</v>
      </c>
      <c r="C41" s="3" t="s">
        <v>91</v>
      </c>
      <c r="D41" s="25" t="s">
        <v>23</v>
      </c>
      <c r="E41" s="25" t="s">
        <v>24</v>
      </c>
      <c r="F41" s="25" t="s">
        <v>77</v>
      </c>
      <c r="G41" s="25" t="s">
        <v>33</v>
      </c>
      <c r="H41" s="25" t="s">
        <v>26</v>
      </c>
      <c r="I41" s="25" t="s">
        <v>26</v>
      </c>
      <c r="J41" s="25" t="s">
        <v>27</v>
      </c>
      <c r="K41" s="25" t="s">
        <v>55</v>
      </c>
      <c r="L41" s="39"/>
      <c r="M41" s="40">
        <f t="shared" si="2"/>
        <v>0</v>
      </c>
    </row>
    <row r="42" spans="1:13" ht="39" hidden="1" customHeight="1" x14ac:dyDescent="0.2">
      <c r="A42" s="42"/>
      <c r="C42" s="3" t="s">
        <v>92</v>
      </c>
      <c r="D42" s="25" t="s">
        <v>23</v>
      </c>
      <c r="E42" s="25" t="s">
        <v>24</v>
      </c>
      <c r="F42" s="25" t="s">
        <v>77</v>
      </c>
      <c r="G42" s="25" t="s">
        <v>33</v>
      </c>
      <c r="H42" s="25" t="s">
        <v>25</v>
      </c>
      <c r="I42" s="25" t="s">
        <v>26</v>
      </c>
      <c r="J42" s="25" t="s">
        <v>27</v>
      </c>
      <c r="K42" s="25" t="s">
        <v>55</v>
      </c>
      <c r="L42" s="39"/>
      <c r="M42" s="40">
        <f t="shared" si="2"/>
        <v>0</v>
      </c>
    </row>
    <row r="43" spans="1:13" ht="37.5" hidden="1" customHeight="1" x14ac:dyDescent="0.2">
      <c r="A43" s="42"/>
      <c r="C43" s="3" t="s">
        <v>93</v>
      </c>
      <c r="D43" s="25" t="s">
        <v>23</v>
      </c>
      <c r="E43" s="25" t="s">
        <v>24</v>
      </c>
      <c r="F43" s="25" t="s">
        <v>77</v>
      </c>
      <c r="G43" s="25" t="s">
        <v>33</v>
      </c>
      <c r="H43" s="25" t="s">
        <v>25</v>
      </c>
      <c r="I43" s="25" t="s">
        <v>33</v>
      </c>
      <c r="J43" s="25" t="s">
        <v>27</v>
      </c>
      <c r="K43" s="25" t="s">
        <v>94</v>
      </c>
      <c r="L43" s="39"/>
      <c r="M43" s="40"/>
    </row>
    <row r="44" spans="1:13" s="33" customFormat="1" ht="25.5" x14ac:dyDescent="0.2">
      <c r="A44" s="34"/>
      <c r="B44" s="35" t="s">
        <v>95</v>
      </c>
      <c r="C44" s="17" t="s">
        <v>206</v>
      </c>
      <c r="D44" s="21" t="s">
        <v>28</v>
      </c>
      <c r="E44" s="21" t="s">
        <v>26</v>
      </c>
      <c r="F44" s="21" t="s">
        <v>26</v>
      </c>
      <c r="G44" s="21" t="s">
        <v>26</v>
      </c>
      <c r="H44" s="21" t="s">
        <v>26</v>
      </c>
      <c r="I44" s="21" t="s">
        <v>26</v>
      </c>
      <c r="J44" s="21" t="s">
        <v>27</v>
      </c>
      <c r="K44" s="21" t="s">
        <v>28</v>
      </c>
      <c r="L44" s="36">
        <v>1696521.1</v>
      </c>
      <c r="M44" s="37">
        <f>M19+M24+M33+M14</f>
        <v>4462876.6299999952</v>
      </c>
    </row>
  </sheetData>
  <mergeCells count="9">
    <mergeCell ref="A3:M3"/>
    <mergeCell ref="H4:I4"/>
    <mergeCell ref="A6:M6"/>
    <mergeCell ref="A11:A12"/>
    <mergeCell ref="B11:B12"/>
    <mergeCell ref="C11:C12"/>
    <mergeCell ref="D11:K12"/>
    <mergeCell ref="L11:L12"/>
    <mergeCell ref="M11:M12"/>
  </mergeCells>
  <pageMargins left="0.47244094488188981" right="0.23622047244094491" top="0.78740157480314954" bottom="0.78740157480314954" header="0.51181102362204722" footer="0.51181102362204722"/>
  <pageSetup paperSize="9" scale="85" fitToHeight="2" orientation="portrait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2:IW55"/>
  <sheetViews>
    <sheetView workbookViewId="0"/>
  </sheetViews>
  <sheetFormatPr defaultRowHeight="12.75" customHeight="1" x14ac:dyDescent="0.2"/>
  <cols>
    <col min="1" max="2" width="9.140625" style="45" customWidth="1"/>
    <col min="3" max="3" width="9.140625" style="14" customWidth="1"/>
    <col min="4" max="257" width="9.140625" style="45" customWidth="1"/>
  </cols>
  <sheetData>
    <row r="2" spans="1:2" ht="12.75" customHeight="1" x14ac:dyDescent="0.2">
      <c r="B2" s="14">
        <v>6</v>
      </c>
    </row>
    <row r="3" spans="1:2" ht="12.75" customHeight="1" x14ac:dyDescent="0.2">
      <c r="B3" s="14"/>
    </row>
    <row r="4" spans="1:2" ht="12.75" customHeight="1" x14ac:dyDescent="0.2">
      <c r="B4" s="45">
        <f>Лист1!$B$1:$L$44</f>
        <v>0</v>
      </c>
    </row>
    <row r="5" spans="1:2" ht="12.75" customHeight="1" x14ac:dyDescent="0.2">
      <c r="B5" s="14">
        <v>1.05</v>
      </c>
    </row>
    <row r="6" spans="1:2" ht="12.75" customHeight="1" x14ac:dyDescent="0.2">
      <c r="B6" s="14" t="s">
        <v>96</v>
      </c>
    </row>
    <row r="7" spans="1:2" ht="12.75" customHeight="1" x14ac:dyDescent="0.2">
      <c r="B7" s="14"/>
    </row>
    <row r="8" spans="1:2" ht="12.75" customHeight="1" x14ac:dyDescent="0.2">
      <c r="B8" s="14"/>
    </row>
    <row r="9" spans="1:2" ht="12.75" customHeight="1" x14ac:dyDescent="0.2">
      <c r="B9" s="14"/>
    </row>
    <row r="10" spans="1:2" ht="12.75" customHeight="1" x14ac:dyDescent="0.2">
      <c r="B10" s="14"/>
    </row>
    <row r="11" spans="1:2" ht="12.75" customHeight="1" x14ac:dyDescent="0.2">
      <c r="B11" s="14"/>
    </row>
    <row r="12" spans="1:2" ht="12.75" customHeight="1" x14ac:dyDescent="0.2">
      <c r="B12" s="14"/>
    </row>
    <row r="13" spans="1:2" ht="12.75" customHeight="1" x14ac:dyDescent="0.2">
      <c r="B13" s="14">
        <v>21</v>
      </c>
    </row>
    <row r="14" spans="1:2" ht="12.75" customHeight="1" x14ac:dyDescent="0.2">
      <c r="B14" s="45" t="e">
        <f>(Лист1!#REF!)</f>
        <v>#REF!</v>
      </c>
    </row>
    <row r="15" spans="1:2" ht="12.75" customHeight="1" x14ac:dyDescent="0.2">
      <c r="A15" s="14" t="s">
        <v>97</v>
      </c>
      <c r="B15" s="14">
        <v>2989</v>
      </c>
    </row>
    <row r="16" spans="1:2" ht="12.75" customHeight="1" x14ac:dyDescent="0.2">
      <c r="A16" s="14">
        <v>1</v>
      </c>
      <c r="B16" s="45" t="s">
        <v>98</v>
      </c>
    </row>
    <row r="17" spans="1:17" ht="12.75" customHeight="1" x14ac:dyDescent="0.2">
      <c r="B17" s="45" t="s">
        <v>99</v>
      </c>
    </row>
    <row r="18" spans="1:17" ht="12.75" customHeight="1" x14ac:dyDescent="0.2">
      <c r="A18" s="14" t="e">
        <f>Лист1!#REF!</f>
        <v>#REF!</v>
      </c>
      <c r="B18" s="45" t="s">
        <v>100</v>
      </c>
    </row>
    <row r="19" spans="1:17" ht="12.75" customHeight="1" x14ac:dyDescent="0.2">
      <c r="A19" s="14">
        <f>Лист1!13:13</f>
        <v>0</v>
      </c>
      <c r="B19" s="14" t="s">
        <v>101</v>
      </c>
      <c r="C19" s="14">
        <v>2</v>
      </c>
      <c r="D19" s="45" t="s">
        <v>102</v>
      </c>
      <c r="E19" s="45" t="s">
        <v>103</v>
      </c>
      <c r="F19" s="45" t="s">
        <v>104</v>
      </c>
      <c r="G19" s="45" t="s">
        <v>105</v>
      </c>
      <c r="H19" s="45" t="s">
        <v>106</v>
      </c>
      <c r="I19" s="45" t="s">
        <v>107</v>
      </c>
      <c r="J19" s="45" t="s">
        <v>108</v>
      </c>
      <c r="K19" s="45" t="s">
        <v>109</v>
      </c>
      <c r="L19" s="45" t="s">
        <v>110</v>
      </c>
      <c r="M19" s="45" t="s">
        <v>111</v>
      </c>
      <c r="N19" s="45" t="s">
        <v>112</v>
      </c>
    </row>
    <row r="20" spans="1:17" ht="12.75" customHeight="1" x14ac:dyDescent="0.2">
      <c r="C20" s="45">
        <v>0.7055475115776062</v>
      </c>
      <c r="D20" s="45" t="s">
        <v>102</v>
      </c>
      <c r="E20" s="45" t="s">
        <v>103</v>
      </c>
      <c r="F20" s="45" t="s">
        <v>104</v>
      </c>
      <c r="G20" s="45" t="s">
        <v>113</v>
      </c>
      <c r="H20" s="45" t="s">
        <v>114</v>
      </c>
      <c r="I20" s="45" t="s">
        <v>115</v>
      </c>
      <c r="J20" s="45" t="s">
        <v>116</v>
      </c>
      <c r="K20" s="45" t="s">
        <v>117</v>
      </c>
      <c r="L20" s="45" t="s">
        <v>118</v>
      </c>
      <c r="M20" s="45" t="s">
        <v>119</v>
      </c>
      <c r="N20" s="45" t="s">
        <v>120</v>
      </c>
      <c r="O20" s="45" t="s">
        <v>121</v>
      </c>
      <c r="P20" s="45" t="s">
        <v>122</v>
      </c>
      <c r="Q20" s="45" t="s">
        <v>123</v>
      </c>
    </row>
    <row r="21" spans="1:17" s="14" customFormat="1" ht="12.75" customHeight="1" x14ac:dyDescent="0.2">
      <c r="C21" s="14" t="s">
        <v>124</v>
      </c>
      <c r="D21" s="14" t="s">
        <v>125</v>
      </c>
      <c r="E21" s="14" t="s">
        <v>126</v>
      </c>
      <c r="F21" s="14" t="s">
        <v>127</v>
      </c>
      <c r="G21" s="14" t="s">
        <v>128</v>
      </c>
      <c r="H21" s="14" t="s">
        <v>129</v>
      </c>
      <c r="I21" s="14" t="s">
        <v>130</v>
      </c>
      <c r="J21" s="14" t="s">
        <v>131</v>
      </c>
      <c r="K21" s="14" t="s">
        <v>132</v>
      </c>
      <c r="L21" s="14" t="s">
        <v>133</v>
      </c>
      <c r="M21" s="14" t="s">
        <v>134</v>
      </c>
      <c r="N21" s="14" t="s">
        <v>135</v>
      </c>
    </row>
    <row r="22" spans="1:17" ht="12.75" customHeight="1" x14ac:dyDescent="0.2">
      <c r="C22" s="14" t="s">
        <v>136</v>
      </c>
      <c r="O22" s="45">
        <v>2</v>
      </c>
      <c r="P22" s="45" t="s">
        <v>137</v>
      </c>
      <c r="Q22" s="45" t="s">
        <v>138</v>
      </c>
    </row>
    <row r="23" spans="1:17" ht="12.75" customHeight="1" x14ac:dyDescent="0.2">
      <c r="C23" s="14" t="s">
        <v>139</v>
      </c>
      <c r="O23" s="45">
        <v>3</v>
      </c>
      <c r="P23" s="45" t="s">
        <v>137</v>
      </c>
      <c r="Q23" s="45" t="s">
        <v>140</v>
      </c>
    </row>
    <row r="24" spans="1:17" ht="12.75" customHeight="1" x14ac:dyDescent="0.2">
      <c r="C24" s="14" t="s">
        <v>141</v>
      </c>
      <c r="O24" s="45">
        <v>4</v>
      </c>
      <c r="P24" s="45" t="s">
        <v>137</v>
      </c>
      <c r="Q24" s="45" t="s">
        <v>142</v>
      </c>
    </row>
    <row r="25" spans="1:17" ht="12.75" customHeight="1" x14ac:dyDescent="0.2">
      <c r="C25" s="14" t="s">
        <v>143</v>
      </c>
      <c r="O25" s="45">
        <v>5</v>
      </c>
      <c r="P25" s="45" t="s">
        <v>137</v>
      </c>
      <c r="Q25" s="45" t="s">
        <v>144</v>
      </c>
    </row>
    <row r="26" spans="1:17" ht="12.75" customHeight="1" x14ac:dyDescent="0.2">
      <c r="C26" s="14" t="s">
        <v>145</v>
      </c>
      <c r="O26" s="45">
        <v>7</v>
      </c>
      <c r="P26" s="45" t="s">
        <v>137</v>
      </c>
      <c r="Q26" s="45" t="s">
        <v>146</v>
      </c>
    </row>
    <row r="27" spans="1:17" ht="12.75" customHeight="1" x14ac:dyDescent="0.2">
      <c r="C27" s="14" t="s">
        <v>147</v>
      </c>
      <c r="O27" s="45">
        <v>8</v>
      </c>
      <c r="P27" s="45" t="s">
        <v>137</v>
      </c>
      <c r="Q27" s="45" t="s">
        <v>148</v>
      </c>
    </row>
    <row r="28" spans="1:17" ht="12.75" customHeight="1" x14ac:dyDescent="0.2">
      <c r="C28" s="14" t="s">
        <v>149</v>
      </c>
      <c r="O28" s="45">
        <v>9</v>
      </c>
      <c r="P28" s="45" t="s">
        <v>137</v>
      </c>
      <c r="Q28" s="45" t="s">
        <v>150</v>
      </c>
    </row>
    <row r="29" spans="1:17" ht="12.75" customHeight="1" x14ac:dyDescent="0.2">
      <c r="C29" s="14" t="s">
        <v>151</v>
      </c>
      <c r="O29" s="45">
        <v>10</v>
      </c>
      <c r="P29" s="45" t="s">
        <v>137</v>
      </c>
      <c r="Q29" s="45" t="s">
        <v>152</v>
      </c>
    </row>
    <row r="30" spans="1:17" ht="12.75" customHeight="1" x14ac:dyDescent="0.2">
      <c r="C30" s="14" t="s">
        <v>153</v>
      </c>
      <c r="O30" s="45">
        <v>11</v>
      </c>
      <c r="P30" s="45" t="s">
        <v>154</v>
      </c>
      <c r="Q30" s="45" t="s">
        <v>155</v>
      </c>
    </row>
    <row r="31" spans="1:17" ht="12.75" customHeight="1" x14ac:dyDescent="0.2">
      <c r="C31" s="14" t="s">
        <v>156</v>
      </c>
      <c r="O31" s="45">
        <v>12</v>
      </c>
      <c r="P31" s="45" t="s">
        <v>154</v>
      </c>
      <c r="Q31" s="45" t="s">
        <v>157</v>
      </c>
    </row>
    <row r="32" spans="1:17" ht="12.75" customHeight="1" x14ac:dyDescent="0.2">
      <c r="C32" s="14" t="s">
        <v>158</v>
      </c>
      <c r="O32" s="45">
        <v>13</v>
      </c>
      <c r="P32" s="45" t="s">
        <v>154</v>
      </c>
      <c r="Q32" s="45" t="s">
        <v>159</v>
      </c>
    </row>
    <row r="33" spans="3:17" ht="12.75" customHeight="1" x14ac:dyDescent="0.2">
      <c r="C33" s="14" t="s">
        <v>160</v>
      </c>
      <c r="O33" s="45">
        <v>14</v>
      </c>
      <c r="P33" s="45" t="s">
        <v>154</v>
      </c>
      <c r="Q33" s="45" t="s">
        <v>161</v>
      </c>
    </row>
    <row r="34" spans="3:17" ht="12.75" customHeight="1" x14ac:dyDescent="0.2">
      <c r="C34" s="14" t="s">
        <v>162</v>
      </c>
      <c r="O34" s="45">
        <v>15</v>
      </c>
      <c r="P34" s="45" t="s">
        <v>154</v>
      </c>
      <c r="Q34" s="45" t="s">
        <v>163</v>
      </c>
    </row>
    <row r="35" spans="3:17" ht="12.75" customHeight="1" x14ac:dyDescent="0.2">
      <c r="C35" s="14" t="s">
        <v>164</v>
      </c>
      <c r="O35" s="45">
        <v>16</v>
      </c>
      <c r="P35" s="45" t="s">
        <v>154</v>
      </c>
      <c r="Q35" s="45" t="s">
        <v>165</v>
      </c>
    </row>
    <row r="36" spans="3:17" ht="12.75" customHeight="1" x14ac:dyDescent="0.2">
      <c r="C36" s="14" t="s">
        <v>166</v>
      </c>
      <c r="O36" s="45">
        <v>17</v>
      </c>
      <c r="P36" s="45" t="s">
        <v>154</v>
      </c>
      <c r="Q36" s="45" t="s">
        <v>167</v>
      </c>
    </row>
    <row r="37" spans="3:17" ht="12.75" customHeight="1" x14ac:dyDescent="0.2">
      <c r="C37" s="14" t="s">
        <v>168</v>
      </c>
      <c r="O37" s="45">
        <v>18</v>
      </c>
      <c r="P37" s="45" t="s">
        <v>154</v>
      </c>
      <c r="Q37" s="45" t="s">
        <v>169</v>
      </c>
    </row>
    <row r="38" spans="3:17" ht="12.75" customHeight="1" x14ac:dyDescent="0.2">
      <c r="C38" s="14" t="s">
        <v>170</v>
      </c>
      <c r="O38" s="45">
        <v>19</v>
      </c>
      <c r="P38" s="45" t="s">
        <v>154</v>
      </c>
      <c r="Q38" s="45" t="s">
        <v>171</v>
      </c>
    </row>
    <row r="39" spans="3:17" ht="12.75" customHeight="1" x14ac:dyDescent="0.2">
      <c r="C39" s="14" t="s">
        <v>172</v>
      </c>
      <c r="O39" s="45">
        <v>21</v>
      </c>
      <c r="P39" s="45" t="s">
        <v>173</v>
      </c>
      <c r="Q39" s="45" t="s">
        <v>174</v>
      </c>
    </row>
    <row r="40" spans="3:17" ht="12.75" customHeight="1" x14ac:dyDescent="0.2">
      <c r="C40" s="14" t="s">
        <v>175</v>
      </c>
      <c r="O40" s="45">
        <v>22</v>
      </c>
      <c r="P40" s="45" t="s">
        <v>173</v>
      </c>
      <c r="Q40" s="45" t="s">
        <v>176</v>
      </c>
    </row>
    <row r="41" spans="3:17" ht="12.75" customHeight="1" x14ac:dyDescent="0.2">
      <c r="C41" s="14" t="s">
        <v>177</v>
      </c>
      <c r="O41" s="45">
        <v>23</v>
      </c>
      <c r="P41" s="45" t="s">
        <v>173</v>
      </c>
      <c r="Q41" s="45" t="s">
        <v>178</v>
      </c>
    </row>
    <row r="42" spans="3:17" ht="12.75" customHeight="1" x14ac:dyDescent="0.2">
      <c r="C42" s="14" t="s">
        <v>179</v>
      </c>
      <c r="O42" s="45">
        <v>24</v>
      </c>
      <c r="P42" s="45" t="s">
        <v>137</v>
      </c>
      <c r="Q42" s="45" t="s">
        <v>180</v>
      </c>
    </row>
    <row r="43" spans="3:17" ht="12.75" customHeight="1" x14ac:dyDescent="0.2">
      <c r="C43" s="14" t="s">
        <v>181</v>
      </c>
      <c r="O43" s="45">
        <v>25</v>
      </c>
      <c r="P43" s="45" t="s">
        <v>137</v>
      </c>
      <c r="Q43" s="45" t="s">
        <v>182</v>
      </c>
    </row>
    <row r="44" spans="3:17" ht="12.75" customHeight="1" x14ac:dyDescent="0.2">
      <c r="C44" s="14" t="s">
        <v>183</v>
      </c>
      <c r="O44" s="45">
        <v>26</v>
      </c>
      <c r="P44" s="45" t="s">
        <v>137</v>
      </c>
      <c r="Q44" s="45" t="s">
        <v>184</v>
      </c>
    </row>
    <row r="45" spans="3:17" x14ac:dyDescent="0.2">
      <c r="C45" s="14" t="s">
        <v>185</v>
      </c>
      <c r="O45" s="45">
        <v>29</v>
      </c>
      <c r="P45" s="45" t="s">
        <v>137</v>
      </c>
      <c r="Q45" s="45" t="s">
        <v>186</v>
      </c>
    </row>
    <row r="46" spans="3:17" x14ac:dyDescent="0.2">
      <c r="C46" s="14" t="s">
        <v>187</v>
      </c>
      <c r="O46" s="45">
        <v>32</v>
      </c>
      <c r="P46" s="45" t="s">
        <v>137</v>
      </c>
      <c r="Q46" s="45" t="s">
        <v>188</v>
      </c>
    </row>
    <row r="47" spans="3:17" x14ac:dyDescent="0.2">
      <c r="C47" s="14" t="s">
        <v>189</v>
      </c>
      <c r="O47" s="45">
        <v>34</v>
      </c>
      <c r="P47" s="45" t="s">
        <v>154</v>
      </c>
      <c r="Q47" s="45" t="s">
        <v>154</v>
      </c>
    </row>
    <row r="48" spans="3:17" x14ac:dyDescent="0.2">
      <c r="C48" s="14" t="s">
        <v>190</v>
      </c>
      <c r="O48" s="45">
        <v>1</v>
      </c>
      <c r="P48" s="45" t="s">
        <v>137</v>
      </c>
      <c r="Q48" s="45" t="s">
        <v>191</v>
      </c>
    </row>
    <row r="49" spans="3:17" x14ac:dyDescent="0.2">
      <c r="C49" s="14" t="s">
        <v>192</v>
      </c>
      <c r="O49" s="45">
        <v>6</v>
      </c>
      <c r="P49" s="45" t="s">
        <v>137</v>
      </c>
      <c r="Q49" s="45" t="s">
        <v>193</v>
      </c>
    </row>
    <row r="50" spans="3:17" x14ac:dyDescent="0.2">
      <c r="C50" s="14" t="s">
        <v>194</v>
      </c>
      <c r="O50" s="45">
        <v>27</v>
      </c>
      <c r="P50" s="45" t="s">
        <v>137</v>
      </c>
      <c r="Q50" s="45" t="s">
        <v>195</v>
      </c>
    </row>
    <row r="51" spans="3:17" x14ac:dyDescent="0.2">
      <c r="C51" s="14" t="s">
        <v>196</v>
      </c>
      <c r="O51" s="45">
        <v>28</v>
      </c>
      <c r="P51" s="45" t="s">
        <v>137</v>
      </c>
      <c r="Q51" s="45" t="s">
        <v>197</v>
      </c>
    </row>
    <row r="52" spans="3:17" x14ac:dyDescent="0.2">
      <c r="C52" s="14" t="s">
        <v>198</v>
      </c>
      <c r="O52" s="45">
        <v>30</v>
      </c>
      <c r="P52" s="45" t="s">
        <v>137</v>
      </c>
      <c r="Q52" s="45" t="s">
        <v>199</v>
      </c>
    </row>
    <row r="53" spans="3:17" x14ac:dyDescent="0.2">
      <c r="C53" s="14" t="s">
        <v>200</v>
      </c>
      <c r="O53" s="45">
        <v>31</v>
      </c>
      <c r="P53" s="45" t="s">
        <v>137</v>
      </c>
      <c r="Q53" s="45" t="s">
        <v>201</v>
      </c>
    </row>
    <row r="54" spans="3:17" x14ac:dyDescent="0.2">
      <c r="C54" s="14" t="s">
        <v>202</v>
      </c>
      <c r="O54" s="45">
        <v>33</v>
      </c>
      <c r="P54" s="45" t="s">
        <v>137</v>
      </c>
      <c r="Q54" s="45" t="s">
        <v>203</v>
      </c>
    </row>
    <row r="55" spans="3:17" x14ac:dyDescent="0.2">
      <c r="C55" s="14" t="s">
        <v>204</v>
      </c>
      <c r="O55" s="45">
        <v>20</v>
      </c>
      <c r="P55" s="45" t="s">
        <v>154</v>
      </c>
      <c r="Q55" s="45" t="s">
        <v>205</v>
      </c>
    </row>
  </sheetData>
  <pageMargins left="0.75" right="0.75" top="1" bottom="1" header="0.5" footer="0.5"/>
  <pageSetup paperSize="9" orientation="portrait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3" sqref="H13"/>
    </sheetView>
  </sheetViews>
  <sheetFormatPr defaultRowHeight="12.75" customHeight="1" x14ac:dyDescent="0.2"/>
  <sheetData/>
  <pageMargins left="0.75" right="0.75" top="1" bottom="1" header="0.5" footer="0.5"/>
  <pageSetup paperSize="9" orientation="portrait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customHeight="1" x14ac:dyDescent="0.2"/>
  <sheetData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32</vt:i4>
      </vt:variant>
    </vt:vector>
  </HeadingPairs>
  <TitlesOfParts>
    <vt:vector size="36" baseType="lpstr">
      <vt:lpstr>Лист1</vt:lpstr>
      <vt:lpstr>v1bvyumsqh02d2hwuje5xik5uk</vt:lpstr>
      <vt:lpstr>Лист2</vt:lpstr>
      <vt:lpstr>Лист3</vt:lpstr>
      <vt:lpstr>bbi1iepey541b3erm5gspvzrtk</vt:lpstr>
      <vt:lpstr>eaho2ejrtdbq5dbiou1fruoidk</vt:lpstr>
      <vt:lpstr>frupzostrx2engzlq5coj1izgc</vt:lpstr>
      <vt:lpstr>hxw0shfsad1bl0w3rcqndiwdqc</vt:lpstr>
      <vt:lpstr>idhebtridp4g55tiidmllpbcck</vt:lpstr>
      <vt:lpstr>ilgrxtqehl5ojfb14epb1v0vpk</vt:lpstr>
      <vt:lpstr>iukfigxpatbnff5s3qskal4gtw</vt:lpstr>
      <vt:lpstr>jbdrlm0jnl44bjyvb5parwosvs</vt:lpstr>
      <vt:lpstr>jmacmxvbgdblzh0tvh4m0gadvc</vt:lpstr>
      <vt:lpstr>lens0r1dzt0ivfvdjvc15ibd1c</vt:lpstr>
      <vt:lpstr>lzvlrjqro14zjenw2ueuj40zww</vt:lpstr>
      <vt:lpstr>miceqmminp2t5fkvq3dcp5azms</vt:lpstr>
      <vt:lpstr>muebv3fbrh0nbhfkcvkdiuichg</vt:lpstr>
      <vt:lpstr>oishsvraxpbc3jz3kk3m5zcwm0</vt:lpstr>
      <vt:lpstr>pf4ktio2ct2wb5lic4d0ij22zg</vt:lpstr>
      <vt:lpstr>Лист1!Print_Titles</vt:lpstr>
      <vt:lpstr>qhgcjeqs4xbh5af0b0knrgslds</vt:lpstr>
      <vt:lpstr>qm1r2zbyvxaabczgs5nd53xmq4</vt:lpstr>
      <vt:lpstr>qunp1nijp1aaxbgswizf0lz200</vt:lpstr>
      <vt:lpstr>rcn525ywmx4pde1kn3aevp0dfk</vt:lpstr>
      <vt:lpstr>swpjxblu3dbu33cqzchc5hkk0w</vt:lpstr>
      <vt:lpstr>syjdhdk35p4nh3cjfxnviauzls</vt:lpstr>
      <vt:lpstr>t1iocfpqd13el1y2ekxnfpwstw</vt:lpstr>
      <vt:lpstr>tqwxsrwtrd3p34nrtmvfunozag</vt:lpstr>
      <vt:lpstr>u1m5vran2x1y11qx5xfu2j4tz4</vt:lpstr>
      <vt:lpstr>ua41amkhph5c1h53xxk2wbxxpk</vt:lpstr>
      <vt:lpstr>vm2ikyzfyl3c3f2vbofwexhk2c</vt:lpstr>
      <vt:lpstr>w1nehiloq13fdfxu13klcaopgw</vt:lpstr>
      <vt:lpstr>whvhn4kg25bcn2skpkb3bqydz4</vt:lpstr>
      <vt:lpstr>wqazcjs4o12a5adpyzuqhb5cko</vt:lpstr>
      <vt:lpstr>x50bwhcspt2rtgjg0vg0hfk2ns</vt:lpstr>
      <vt:lpstr>xfiudkw3z5aq3govpiyzsxyki0</vt:lpstr>
    </vt:vector>
  </TitlesOfParts>
  <Company>Cift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cift</dc:creator>
  <cp:lastModifiedBy>Совет депутатов</cp:lastModifiedBy>
  <cp:revision>4</cp:revision>
  <dcterms:created xsi:type="dcterms:W3CDTF">2007-10-04T11:42:00Z</dcterms:created>
  <dcterms:modified xsi:type="dcterms:W3CDTF">2024-12-16T05:42:20Z</dcterms:modified>
  <cp:version>1048576</cp:version>
</cp:coreProperties>
</file>