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 activeTab="5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План'!$A$5:$L$258</definedName>
    <definedName name="_xlnm.Print_Titles" localSheetId="5">'Пр14. План'!$5:$6</definedName>
    <definedName name="_xlnm.Print_Area" localSheetId="5">'Пр14. План'!$A$1:$L$258</definedName>
    <definedName name="_xlnm.Print_Area" localSheetId="1">'Пр3. Пок. МП'!$A$1:$N$29</definedName>
  </definedNames>
  <calcPr calcId="125725"/>
</workbook>
</file>

<file path=xl/calcChain.xml><?xml version="1.0" encoding="utf-8"?>
<calcChain xmlns="http://schemas.openxmlformats.org/spreadsheetml/2006/main">
  <c r="G140" i="8"/>
  <c r="H76"/>
  <c r="G52"/>
  <c r="B20" i="14"/>
  <c r="B19"/>
  <c r="B18"/>
  <c r="B14"/>
  <c r="F8" i="3"/>
  <c r="F7"/>
  <c r="F6"/>
  <c r="F5"/>
  <c r="F28"/>
  <c r="F27"/>
  <c r="F26"/>
  <c r="F25"/>
  <c r="E28"/>
  <c r="E27"/>
  <c r="E26"/>
  <c r="E25"/>
  <c r="D28"/>
  <c r="D27"/>
  <c r="D26"/>
  <c r="D25"/>
  <c r="C28"/>
  <c r="C27"/>
  <c r="C26"/>
  <c r="C25"/>
  <c r="F23"/>
  <c r="F22"/>
  <c r="F21"/>
  <c r="F20"/>
  <c r="E23"/>
  <c r="E22"/>
  <c r="E21"/>
  <c r="E20"/>
  <c r="F18"/>
  <c r="F17"/>
  <c r="F16"/>
  <c r="F15"/>
  <c r="E18"/>
  <c r="E17"/>
  <c r="E16"/>
  <c r="E15"/>
  <c r="F13"/>
  <c r="F12"/>
  <c r="F11"/>
  <c r="F10"/>
  <c r="E13"/>
  <c r="E12"/>
  <c r="E11"/>
  <c r="E10"/>
  <c r="D13"/>
  <c r="D12"/>
  <c r="D11"/>
  <c r="D10"/>
  <c r="C13"/>
  <c r="C12"/>
  <c r="C11"/>
  <c r="C10"/>
  <c r="E7"/>
  <c r="E6"/>
  <c r="E5"/>
  <c r="E8"/>
  <c r="I57" i="4"/>
  <c r="I58"/>
  <c r="F59"/>
  <c r="G59"/>
  <c r="H59"/>
  <c r="I59"/>
  <c r="F60"/>
  <c r="G60"/>
  <c r="H60"/>
  <c r="I60"/>
  <c r="E59"/>
  <c r="E60"/>
  <c r="I21"/>
  <c r="I22"/>
  <c r="F23"/>
  <c r="G23"/>
  <c r="H23"/>
  <c r="I23"/>
  <c r="F24"/>
  <c r="G24"/>
  <c r="H24"/>
  <c r="I24"/>
  <c r="E23"/>
  <c r="E24"/>
  <c r="G81"/>
  <c r="H81"/>
  <c r="I81"/>
  <c r="G82"/>
  <c r="H82"/>
  <c r="I82"/>
  <c r="F83"/>
  <c r="G83"/>
  <c r="H83"/>
  <c r="I83"/>
  <c r="F84"/>
  <c r="G84"/>
  <c r="H84"/>
  <c r="I84"/>
  <c r="E83"/>
  <c r="E84"/>
  <c r="G77"/>
  <c r="H77"/>
  <c r="I77"/>
  <c r="G78"/>
  <c r="H78"/>
  <c r="I78"/>
  <c r="F79"/>
  <c r="G79"/>
  <c r="H79"/>
  <c r="I79"/>
  <c r="F80"/>
  <c r="G80"/>
  <c r="H80"/>
  <c r="I80"/>
  <c r="E79"/>
  <c r="E80"/>
  <c r="H73"/>
  <c r="I73"/>
  <c r="G74"/>
  <c r="H74"/>
  <c r="I74"/>
  <c r="F75"/>
  <c r="G75"/>
  <c r="H75"/>
  <c r="I75"/>
  <c r="F76"/>
  <c r="G76"/>
  <c r="H76"/>
  <c r="I76"/>
  <c r="E75"/>
  <c r="E76"/>
  <c r="H69"/>
  <c r="I69"/>
  <c r="H70"/>
  <c r="I70"/>
  <c r="F71"/>
  <c r="G71"/>
  <c r="H71"/>
  <c r="I71"/>
  <c r="F72"/>
  <c r="G72"/>
  <c r="H72"/>
  <c r="I72"/>
  <c r="E71"/>
  <c r="E72"/>
  <c r="I5"/>
  <c r="I6"/>
  <c r="F7"/>
  <c r="G7"/>
  <c r="H7"/>
  <c r="I7"/>
  <c r="F8"/>
  <c r="G8"/>
  <c r="H8"/>
  <c r="I8"/>
  <c r="E7"/>
  <c r="E8"/>
  <c r="I99" i="8" l="1"/>
  <c r="I100"/>
  <c r="F101"/>
  <c r="G101"/>
  <c r="H101"/>
  <c r="I101"/>
  <c r="F102"/>
  <c r="G102"/>
  <c r="H102"/>
  <c r="I102"/>
  <c r="E101"/>
  <c r="E102"/>
  <c r="F167"/>
  <c r="G167"/>
  <c r="H167"/>
  <c r="I167"/>
  <c r="F163"/>
  <c r="G163"/>
  <c r="G159" s="1"/>
  <c r="H163"/>
  <c r="H159" s="1"/>
  <c r="I163"/>
  <c r="I159" s="1"/>
  <c r="F164"/>
  <c r="G164"/>
  <c r="G160" s="1"/>
  <c r="H164"/>
  <c r="H160" s="1"/>
  <c r="I164"/>
  <c r="I160" s="1"/>
  <c r="F165"/>
  <c r="F161" s="1"/>
  <c r="G165"/>
  <c r="G161" s="1"/>
  <c r="H165"/>
  <c r="H161" s="1"/>
  <c r="I165"/>
  <c r="I161" s="1"/>
  <c r="F166"/>
  <c r="F162" s="1"/>
  <c r="G166"/>
  <c r="G162" s="1"/>
  <c r="H166"/>
  <c r="H162" s="1"/>
  <c r="I166"/>
  <c r="I162" s="1"/>
  <c r="F142"/>
  <c r="F138" s="1"/>
  <c r="G142"/>
  <c r="G138" s="1"/>
  <c r="H142"/>
  <c r="H138" s="1"/>
  <c r="I142"/>
  <c r="I138" s="1"/>
  <c r="F141"/>
  <c r="F137" s="1"/>
  <c r="G141"/>
  <c r="G137" s="1"/>
  <c r="H141"/>
  <c r="H137" s="1"/>
  <c r="I141"/>
  <c r="I137" s="1"/>
  <c r="F140"/>
  <c r="G136"/>
  <c r="G70" i="4" s="1"/>
  <c r="H140" i="8"/>
  <c r="H136" s="1"/>
  <c r="I140"/>
  <c r="I136" s="1"/>
  <c r="F155"/>
  <c r="G155"/>
  <c r="H155"/>
  <c r="I155"/>
  <c r="F151"/>
  <c r="G151"/>
  <c r="H151"/>
  <c r="I151"/>
  <c r="F147"/>
  <c r="G147"/>
  <c r="H147"/>
  <c r="I147"/>
  <c r="F143"/>
  <c r="F139" s="1"/>
  <c r="G143"/>
  <c r="G139" s="1"/>
  <c r="H143"/>
  <c r="H139" s="1"/>
  <c r="H135" s="1"/>
  <c r="I143"/>
  <c r="I139" s="1"/>
  <c r="I135" s="1"/>
  <c r="E169"/>
  <c r="E165" s="1"/>
  <c r="E161" s="1"/>
  <c r="E170"/>
  <c r="E166" s="1"/>
  <c r="E162" s="1"/>
  <c r="E168"/>
  <c r="E157"/>
  <c r="E158"/>
  <c r="E156"/>
  <c r="E153"/>
  <c r="E154"/>
  <c r="E152"/>
  <c r="E149"/>
  <c r="E150"/>
  <c r="E148"/>
  <c r="E145"/>
  <c r="E146"/>
  <c r="E144"/>
  <c r="F78"/>
  <c r="G78"/>
  <c r="H78"/>
  <c r="I78"/>
  <c r="F77"/>
  <c r="G77"/>
  <c r="H77"/>
  <c r="I77"/>
  <c r="F76"/>
  <c r="G76"/>
  <c r="I76"/>
  <c r="F75"/>
  <c r="G75"/>
  <c r="I75"/>
  <c r="E77"/>
  <c r="E78"/>
  <c r="G83"/>
  <c r="H83"/>
  <c r="I83"/>
  <c r="F83"/>
  <c r="E85"/>
  <c r="E86"/>
  <c r="E84"/>
  <c r="G22"/>
  <c r="H22"/>
  <c r="I22"/>
  <c r="G21"/>
  <c r="H21"/>
  <c r="I21"/>
  <c r="G20"/>
  <c r="H20"/>
  <c r="I20"/>
  <c r="G19"/>
  <c r="H19"/>
  <c r="I19"/>
  <c r="F20"/>
  <c r="F21"/>
  <c r="F22"/>
  <c r="F19"/>
  <c r="E22"/>
  <c r="E21"/>
  <c r="E20"/>
  <c r="E19"/>
  <c r="B22" i="5"/>
  <c r="B23" i="14"/>
  <c r="B22"/>
  <c r="B21"/>
  <c r="B17"/>
  <c r="B16"/>
  <c r="B15"/>
  <c r="B13"/>
  <c r="B12"/>
  <c r="B11"/>
  <c r="B10"/>
  <c r="B17" i="5"/>
  <c r="B11"/>
  <c r="B9"/>
  <c r="A13" i="18"/>
  <c r="A11"/>
  <c r="A9"/>
  <c r="A7"/>
  <c r="A5"/>
  <c r="A25" i="3"/>
  <c r="A20"/>
  <c r="A15"/>
  <c r="A10"/>
  <c r="F126" i="4"/>
  <c r="F122" s="1"/>
  <c r="G126"/>
  <c r="G122" s="1"/>
  <c r="H126"/>
  <c r="H122" s="1"/>
  <c r="I126"/>
  <c r="I122" s="1"/>
  <c r="F127"/>
  <c r="F123" s="1"/>
  <c r="G127"/>
  <c r="G123" s="1"/>
  <c r="H127"/>
  <c r="H123" s="1"/>
  <c r="I127"/>
  <c r="I123" s="1"/>
  <c r="F128"/>
  <c r="F124" s="1"/>
  <c r="G128"/>
  <c r="G124" s="1"/>
  <c r="H128"/>
  <c r="H124" s="1"/>
  <c r="I128"/>
  <c r="I124" s="1"/>
  <c r="B85"/>
  <c r="B57"/>
  <c r="B21"/>
  <c r="B9"/>
  <c r="E258" i="8"/>
  <c r="E128" i="4" s="1"/>
  <c r="E124" s="1"/>
  <c r="E257" i="8"/>
  <c r="E127" i="4" s="1"/>
  <c r="E123" s="1"/>
  <c r="E256" i="8"/>
  <c r="E255" s="1"/>
  <c r="E251" s="1"/>
  <c r="E247" s="1"/>
  <c r="I255"/>
  <c r="I125" i="4" s="1"/>
  <c r="I121" s="1"/>
  <c r="H255" i="8"/>
  <c r="H251" s="1"/>
  <c r="H247" s="1"/>
  <c r="G255"/>
  <c r="G125" i="4" s="1"/>
  <c r="G121" s="1"/>
  <c r="F255" i="8"/>
  <c r="F125" i="4" s="1"/>
  <c r="F121" s="1"/>
  <c r="I254" i="8"/>
  <c r="H254"/>
  <c r="G254"/>
  <c r="F254"/>
  <c r="E254"/>
  <c r="I253"/>
  <c r="H253"/>
  <c r="G253"/>
  <c r="F253"/>
  <c r="E253"/>
  <c r="I252"/>
  <c r="H252"/>
  <c r="G252"/>
  <c r="F252"/>
  <c r="E252"/>
  <c r="I251"/>
  <c r="G251"/>
  <c r="F251"/>
  <c r="I250"/>
  <c r="H250"/>
  <c r="G250"/>
  <c r="F250"/>
  <c r="E250"/>
  <c r="I249"/>
  <c r="H249"/>
  <c r="G249"/>
  <c r="F249"/>
  <c r="E249"/>
  <c r="I248"/>
  <c r="H248"/>
  <c r="G248"/>
  <c r="F248"/>
  <c r="E248"/>
  <c r="I247"/>
  <c r="G247"/>
  <c r="F247"/>
  <c r="E246"/>
  <c r="E245"/>
  <c r="E244"/>
  <c r="I243"/>
  <c r="H243"/>
  <c r="G243"/>
  <c r="F243"/>
  <c r="E243"/>
  <c r="E242"/>
  <c r="E241"/>
  <c r="E240"/>
  <c r="I239"/>
  <c r="H239"/>
  <c r="G239"/>
  <c r="F239"/>
  <c r="E239"/>
  <c r="E238"/>
  <c r="E237"/>
  <c r="E236"/>
  <c r="I235"/>
  <c r="H235"/>
  <c r="G235"/>
  <c r="F235"/>
  <c r="E235"/>
  <c r="I234"/>
  <c r="I120" i="4" s="1"/>
  <c r="I116" s="1"/>
  <c r="H234" i="8"/>
  <c r="H120" i="4" s="1"/>
  <c r="H116" s="1"/>
  <c r="G234" i="8"/>
  <c r="G120" i="4" s="1"/>
  <c r="G116" s="1"/>
  <c r="F234" i="8"/>
  <c r="F120" i="4" s="1"/>
  <c r="F116" s="1"/>
  <c r="E234" i="8"/>
  <c r="E120" i="4" s="1"/>
  <c r="E116" s="1"/>
  <c r="I233" i="8"/>
  <c r="I119" i="4" s="1"/>
  <c r="I115" s="1"/>
  <c r="H233" i="8"/>
  <c r="H119" i="4" s="1"/>
  <c r="H115" s="1"/>
  <c r="G233" i="8"/>
  <c r="G119" i="4" s="1"/>
  <c r="G115" s="1"/>
  <c r="F233" i="8"/>
  <c r="F119" i="4" s="1"/>
  <c r="F115" s="1"/>
  <c r="E233" i="8"/>
  <c r="E119" i="4" s="1"/>
  <c r="E115" s="1"/>
  <c r="I232" i="8"/>
  <c r="I118" i="4" s="1"/>
  <c r="I114" s="1"/>
  <c r="H232" i="8"/>
  <c r="H118" i="4" s="1"/>
  <c r="H114" s="1"/>
  <c r="G232" i="8"/>
  <c r="G118" i="4" s="1"/>
  <c r="G114" s="1"/>
  <c r="F232" i="8"/>
  <c r="F118" i="4" s="1"/>
  <c r="F114" s="1"/>
  <c r="E232" i="8"/>
  <c r="E118" i="4" s="1"/>
  <c r="E114" s="1"/>
  <c r="I231" i="8"/>
  <c r="I117" i="4" s="1"/>
  <c r="I113" s="1"/>
  <c r="H231" i="8"/>
  <c r="H117" i="4" s="1"/>
  <c r="H113" s="1"/>
  <c r="G231" i="8"/>
  <c r="G117" i="4" s="1"/>
  <c r="G113" s="1"/>
  <c r="F231" i="8"/>
  <c r="F117" i="4" s="1"/>
  <c r="F113" s="1"/>
  <c r="E231" i="8"/>
  <c r="E117" i="4" s="1"/>
  <c r="E113" s="1"/>
  <c r="I230" i="8"/>
  <c r="H230"/>
  <c r="G230"/>
  <c r="F230"/>
  <c r="E230"/>
  <c r="I229"/>
  <c r="H229"/>
  <c r="G229"/>
  <c r="F229"/>
  <c r="E229"/>
  <c r="I228"/>
  <c r="H228"/>
  <c r="G228"/>
  <c r="F228"/>
  <c r="E228"/>
  <c r="I227"/>
  <c r="H227"/>
  <c r="G227"/>
  <c r="F227"/>
  <c r="E227"/>
  <c r="E226"/>
  <c r="E225"/>
  <c r="E224"/>
  <c r="I223"/>
  <c r="H223"/>
  <c r="G223"/>
  <c r="F223"/>
  <c r="E223"/>
  <c r="E222"/>
  <c r="E221"/>
  <c r="E220"/>
  <c r="I219"/>
  <c r="H219"/>
  <c r="G219"/>
  <c r="F219"/>
  <c r="E219"/>
  <c r="I218"/>
  <c r="I112" i="4" s="1"/>
  <c r="I108" s="1"/>
  <c r="H218" i="8"/>
  <c r="H112" i="4" s="1"/>
  <c r="H108" s="1"/>
  <c r="G218" i="8"/>
  <c r="G112" i="4" s="1"/>
  <c r="G108" s="1"/>
  <c r="F218" i="8"/>
  <c r="F112" i="4" s="1"/>
  <c r="F108" s="1"/>
  <c r="E218" i="8"/>
  <c r="E112" i="4" s="1"/>
  <c r="E108" s="1"/>
  <c r="I217" i="8"/>
  <c r="I111" i="4" s="1"/>
  <c r="I107" s="1"/>
  <c r="H217" i="8"/>
  <c r="H111" i="4" s="1"/>
  <c r="H107" s="1"/>
  <c r="G217" i="8"/>
  <c r="G111" i="4" s="1"/>
  <c r="G107" s="1"/>
  <c r="F217" i="8"/>
  <c r="F111" i="4" s="1"/>
  <c r="F107" s="1"/>
  <c r="E217" i="8"/>
  <c r="E111" i="4" s="1"/>
  <c r="E107" s="1"/>
  <c r="I216" i="8"/>
  <c r="I110" i="4" s="1"/>
  <c r="I106" s="1"/>
  <c r="H216" i="8"/>
  <c r="H110" i="4" s="1"/>
  <c r="H106" s="1"/>
  <c r="G216" i="8"/>
  <c r="G110" i="4" s="1"/>
  <c r="G106" s="1"/>
  <c r="F216" i="8"/>
  <c r="F110" i="4" s="1"/>
  <c r="F106" s="1"/>
  <c r="E216" i="8"/>
  <c r="E110" i="4" s="1"/>
  <c r="E106" s="1"/>
  <c r="I215" i="8"/>
  <c r="I109" i="4" s="1"/>
  <c r="I105" s="1"/>
  <c r="H215" i="8"/>
  <c r="H109" i="4" s="1"/>
  <c r="H105" s="1"/>
  <c r="G215" i="8"/>
  <c r="G109" i="4" s="1"/>
  <c r="G105" s="1"/>
  <c r="F215" i="8"/>
  <c r="F109" i="4" s="1"/>
  <c r="F105" s="1"/>
  <c r="E215" i="8"/>
  <c r="E109" i="4" s="1"/>
  <c r="E105" s="1"/>
  <c r="I214" i="8"/>
  <c r="H214"/>
  <c r="G214"/>
  <c r="F214"/>
  <c r="E214"/>
  <c r="I213"/>
  <c r="H213"/>
  <c r="G213"/>
  <c r="F213"/>
  <c r="E213"/>
  <c r="I212"/>
  <c r="H212"/>
  <c r="G212"/>
  <c r="F212"/>
  <c r="E212"/>
  <c r="I211"/>
  <c r="H211"/>
  <c r="G211"/>
  <c r="F211"/>
  <c r="E211"/>
  <c r="E210"/>
  <c r="E209"/>
  <c r="E208"/>
  <c r="I207"/>
  <c r="H207"/>
  <c r="G207"/>
  <c r="F207"/>
  <c r="E207"/>
  <c r="E206"/>
  <c r="E205"/>
  <c r="E204"/>
  <c r="I203"/>
  <c r="H203"/>
  <c r="G203"/>
  <c r="F203"/>
  <c r="E203"/>
  <c r="I202"/>
  <c r="I104" i="4" s="1"/>
  <c r="I100" s="1"/>
  <c r="H202" i="8"/>
  <c r="H104" i="4" s="1"/>
  <c r="H100" s="1"/>
  <c r="G202" i="8"/>
  <c r="G104" i="4" s="1"/>
  <c r="G100" s="1"/>
  <c r="F202" i="8"/>
  <c r="F104" i="4" s="1"/>
  <c r="F100" s="1"/>
  <c r="E202" i="8"/>
  <c r="E104" i="4" s="1"/>
  <c r="E100" s="1"/>
  <c r="I201" i="8"/>
  <c r="I103" i="4" s="1"/>
  <c r="I99" s="1"/>
  <c r="H201" i="8"/>
  <c r="H103" i="4" s="1"/>
  <c r="H99" s="1"/>
  <c r="G201" i="8"/>
  <c r="G103" i="4" s="1"/>
  <c r="G99" s="1"/>
  <c r="F201" i="8"/>
  <c r="F103" i="4" s="1"/>
  <c r="F99" s="1"/>
  <c r="E201" i="8"/>
  <c r="E103" i="4" s="1"/>
  <c r="E99" s="1"/>
  <c r="I200" i="8"/>
  <c r="I102" i="4" s="1"/>
  <c r="I98" s="1"/>
  <c r="H200" i="8"/>
  <c r="H102" i="4" s="1"/>
  <c r="H98" s="1"/>
  <c r="G200" i="8"/>
  <c r="G102" i="4" s="1"/>
  <c r="G98" s="1"/>
  <c r="F200" i="8"/>
  <c r="F102" i="4" s="1"/>
  <c r="F98" s="1"/>
  <c r="E200" i="8"/>
  <c r="E102" i="4" s="1"/>
  <c r="E98" s="1"/>
  <c r="I199" i="8"/>
  <c r="I101" i="4" s="1"/>
  <c r="I97" s="1"/>
  <c r="H199" i="8"/>
  <c r="H101" i="4" s="1"/>
  <c r="H97" s="1"/>
  <c r="G199" i="8"/>
  <c r="G101" i="4" s="1"/>
  <c r="G97" s="1"/>
  <c r="F199" i="8"/>
  <c r="F101" i="4" s="1"/>
  <c r="F97" s="1"/>
  <c r="E199" i="8"/>
  <c r="E101" i="4" s="1"/>
  <c r="E97" s="1"/>
  <c r="I198" i="8"/>
  <c r="H198"/>
  <c r="G198"/>
  <c r="F198"/>
  <c r="E198"/>
  <c r="I197"/>
  <c r="H197"/>
  <c r="G197"/>
  <c r="F197"/>
  <c r="E197"/>
  <c r="I196"/>
  <c r="H196"/>
  <c r="G196"/>
  <c r="F196"/>
  <c r="E196"/>
  <c r="I195"/>
  <c r="H195"/>
  <c r="G195"/>
  <c r="F195"/>
  <c r="E195"/>
  <c r="H108"/>
  <c r="H66" i="4" s="1"/>
  <c r="H109" i="8"/>
  <c r="H67" i="4" s="1"/>
  <c r="H110" i="8"/>
  <c r="H68" i="4" s="1"/>
  <c r="F131" i="8"/>
  <c r="G131"/>
  <c r="H131"/>
  <c r="I131"/>
  <c r="E133"/>
  <c r="E134"/>
  <c r="E132"/>
  <c r="E131" s="1"/>
  <c r="E194"/>
  <c r="E193"/>
  <c r="E192"/>
  <c r="I191"/>
  <c r="H191"/>
  <c r="G191"/>
  <c r="F191"/>
  <c r="E191"/>
  <c r="E190"/>
  <c r="E189"/>
  <c r="E188"/>
  <c r="I187"/>
  <c r="H187"/>
  <c r="G187"/>
  <c r="F187"/>
  <c r="E187"/>
  <c r="E186"/>
  <c r="E185"/>
  <c r="E184"/>
  <c r="I183"/>
  <c r="H183"/>
  <c r="G183"/>
  <c r="F183"/>
  <c r="E183"/>
  <c r="I182"/>
  <c r="I96" i="4" s="1"/>
  <c r="I92" s="1"/>
  <c r="I88" s="1"/>
  <c r="H182" i="8"/>
  <c r="H96" i="4" s="1"/>
  <c r="H92" s="1"/>
  <c r="H88" s="1"/>
  <c r="G182" i="8"/>
  <c r="G96" i="4" s="1"/>
  <c r="G92" s="1"/>
  <c r="G88" s="1"/>
  <c r="F182" i="8"/>
  <c r="F96" i="4" s="1"/>
  <c r="F92" s="1"/>
  <c r="F88" s="1"/>
  <c r="E182" i="8"/>
  <c r="E96" i="4" s="1"/>
  <c r="E92" s="1"/>
  <c r="E88" s="1"/>
  <c r="I181" i="8"/>
  <c r="I95" i="4" s="1"/>
  <c r="I91" s="1"/>
  <c r="I87" s="1"/>
  <c r="H181" i="8"/>
  <c r="H95" i="4" s="1"/>
  <c r="H91" s="1"/>
  <c r="H87" s="1"/>
  <c r="G181" i="8"/>
  <c r="G95" i="4" s="1"/>
  <c r="G91" s="1"/>
  <c r="G87" s="1"/>
  <c r="F181" i="8"/>
  <c r="F95" i="4" s="1"/>
  <c r="F91" s="1"/>
  <c r="F87" s="1"/>
  <c r="E181" i="8"/>
  <c r="E95" i="4" s="1"/>
  <c r="E91" s="1"/>
  <c r="E87" s="1"/>
  <c r="I180" i="8"/>
  <c r="I94" i="4" s="1"/>
  <c r="I90" s="1"/>
  <c r="I86" s="1"/>
  <c r="H180" i="8"/>
  <c r="H94" i="4" s="1"/>
  <c r="H90" s="1"/>
  <c r="H86" s="1"/>
  <c r="G180" i="8"/>
  <c r="G94" i="4" s="1"/>
  <c r="G90" s="1"/>
  <c r="G86" s="1"/>
  <c r="F180" i="8"/>
  <c r="F94" i="4" s="1"/>
  <c r="F90" s="1"/>
  <c r="F86" s="1"/>
  <c r="E180" i="8"/>
  <c r="E94" i="4" s="1"/>
  <c r="E90" s="1"/>
  <c r="I179" i="8"/>
  <c r="I93" i="4" s="1"/>
  <c r="I89" s="1"/>
  <c r="I85" s="1"/>
  <c r="H179" i="8"/>
  <c r="H93" i="4" s="1"/>
  <c r="H89" s="1"/>
  <c r="G179" i="8"/>
  <c r="G93" i="4" s="1"/>
  <c r="G89" s="1"/>
  <c r="G85" s="1"/>
  <c r="F179" i="8"/>
  <c r="F93" i="4" s="1"/>
  <c r="F89" s="1"/>
  <c r="F85" s="1"/>
  <c r="E179" i="8"/>
  <c r="E93" i="4" s="1"/>
  <c r="E89" s="1"/>
  <c r="I178" i="8"/>
  <c r="I174" s="1"/>
  <c r="F29" i="3" s="1"/>
  <c r="H178" i="8"/>
  <c r="H174" s="1"/>
  <c r="G178"/>
  <c r="G174" s="1"/>
  <c r="F178"/>
  <c r="F174" s="1"/>
  <c r="E178"/>
  <c r="E174" s="1"/>
  <c r="E13" i="18" s="1"/>
  <c r="E14" s="1"/>
  <c r="I177" i="8"/>
  <c r="I173" s="1"/>
  <c r="E29" i="3" s="1"/>
  <c r="H177" i="8"/>
  <c r="H173" s="1"/>
  <c r="G177"/>
  <c r="G173" s="1"/>
  <c r="F177"/>
  <c r="F173" s="1"/>
  <c r="E177"/>
  <c r="E173" s="1"/>
  <c r="D13" i="18" s="1"/>
  <c r="D14" s="1"/>
  <c r="I176" i="8"/>
  <c r="I172" s="1"/>
  <c r="D29" i="3" s="1"/>
  <c r="H176" i="8"/>
  <c r="H172" s="1"/>
  <c r="G176"/>
  <c r="G172" s="1"/>
  <c r="F176"/>
  <c r="F172" s="1"/>
  <c r="E176"/>
  <c r="E172" s="1"/>
  <c r="C13" i="18" s="1"/>
  <c r="C14" s="1"/>
  <c r="I175" i="8"/>
  <c r="I171" s="1"/>
  <c r="C29" i="3" s="1"/>
  <c r="H175" i="8"/>
  <c r="H171" s="1"/>
  <c r="G175"/>
  <c r="G171" s="1"/>
  <c r="F175"/>
  <c r="F171" s="1"/>
  <c r="E175"/>
  <c r="E171" s="1"/>
  <c r="B13" i="18" s="1"/>
  <c r="B14" s="1"/>
  <c r="F160" i="8" l="1"/>
  <c r="F78" i="4" s="1"/>
  <c r="F82"/>
  <c r="F159" i="8"/>
  <c r="F77" i="4" s="1"/>
  <c r="F81"/>
  <c r="F135" i="8"/>
  <c r="F73" i="4"/>
  <c r="F136" i="8"/>
  <c r="F74" i="4"/>
  <c r="G135" i="8"/>
  <c r="G73" i="4"/>
  <c r="G100" i="8"/>
  <c r="E167"/>
  <c r="E163" s="1"/>
  <c r="E164"/>
  <c r="E155"/>
  <c r="E151"/>
  <c r="E147"/>
  <c r="E142"/>
  <c r="E138" s="1"/>
  <c r="E141"/>
  <c r="E137" s="1"/>
  <c r="E140"/>
  <c r="E143"/>
  <c r="E139" s="1"/>
  <c r="E83"/>
  <c r="E126" i="4"/>
  <c r="E122" s="1"/>
  <c r="E86" s="1"/>
  <c r="H125"/>
  <c r="H121" s="1"/>
  <c r="H85" s="1"/>
  <c r="E125"/>
  <c r="E121" s="1"/>
  <c r="E85" s="1"/>
  <c r="H127" i="8"/>
  <c r="F64"/>
  <c r="G64"/>
  <c r="H64"/>
  <c r="I64"/>
  <c r="F65"/>
  <c r="G65"/>
  <c r="H65"/>
  <c r="I65"/>
  <c r="F66"/>
  <c r="G66"/>
  <c r="H66"/>
  <c r="I66"/>
  <c r="F92"/>
  <c r="G92"/>
  <c r="H92"/>
  <c r="I92"/>
  <c r="F93"/>
  <c r="G93"/>
  <c r="H93"/>
  <c r="I93"/>
  <c r="F94"/>
  <c r="G94"/>
  <c r="H94"/>
  <c r="I94"/>
  <c r="F79"/>
  <c r="G79"/>
  <c r="H79"/>
  <c r="H75" s="1"/>
  <c r="I79"/>
  <c r="F67"/>
  <c r="F63" s="1"/>
  <c r="F52"/>
  <c r="H52"/>
  <c r="I52"/>
  <c r="F53"/>
  <c r="G53"/>
  <c r="H53"/>
  <c r="I53"/>
  <c r="F54"/>
  <c r="G54"/>
  <c r="H54"/>
  <c r="I54"/>
  <c r="B43"/>
  <c r="F39"/>
  <c r="H39"/>
  <c r="B11"/>
  <c r="E160" l="1"/>
  <c r="E78" i="4" s="1"/>
  <c r="E82"/>
  <c r="E159" i="8"/>
  <c r="E77" i="4" s="1"/>
  <c r="E81"/>
  <c r="F70"/>
  <c r="F100" i="8"/>
  <c r="F69" i="4"/>
  <c r="F99" i="8"/>
  <c r="E136"/>
  <c r="E70" i="4" s="1"/>
  <c r="E74"/>
  <c r="G69"/>
  <c r="G99" i="8"/>
  <c r="E135"/>
  <c r="E69" i="4" s="1"/>
  <c r="E73"/>
  <c r="D22" i="3"/>
  <c r="G58" i="4"/>
  <c r="H50" i="8"/>
  <c r="H32" i="4"/>
  <c r="H28" s="1"/>
  <c r="F50" i="8"/>
  <c r="F32" i="4"/>
  <c r="F28" s="1"/>
  <c r="H49" i="8"/>
  <c r="H31" i="4"/>
  <c r="H27" s="1"/>
  <c r="F49" i="8"/>
  <c r="F31" i="4"/>
  <c r="F27" s="1"/>
  <c r="H48" i="8"/>
  <c r="H30" i="4"/>
  <c r="H26" s="1"/>
  <c r="F48" i="8"/>
  <c r="F30" i="4"/>
  <c r="F26" s="1"/>
  <c r="I71" i="8"/>
  <c r="I45" i="4"/>
  <c r="I41" s="1"/>
  <c r="G71" i="8"/>
  <c r="G45" i="4"/>
  <c r="G41" s="1"/>
  <c r="I74" i="8"/>
  <c r="I48" i="4"/>
  <c r="I44" s="1"/>
  <c r="G74" i="8"/>
  <c r="G48" i="4"/>
  <c r="G44" s="1"/>
  <c r="I73" i="8"/>
  <c r="I47" i="4"/>
  <c r="I43" s="1"/>
  <c r="G73" i="8"/>
  <c r="G47" i="4"/>
  <c r="G43" s="1"/>
  <c r="I72" i="8"/>
  <c r="I46" i="4"/>
  <c r="I42" s="1"/>
  <c r="G72" i="8"/>
  <c r="G46" i="4"/>
  <c r="G42" s="1"/>
  <c r="I90" i="8"/>
  <c r="I56" i="4"/>
  <c r="I52" s="1"/>
  <c r="G90" i="8"/>
  <c r="G56" i="4"/>
  <c r="G52" s="1"/>
  <c r="I89" i="8"/>
  <c r="I55" i="4"/>
  <c r="I51" s="1"/>
  <c r="G89" i="8"/>
  <c r="G55" i="4"/>
  <c r="I88" i="8"/>
  <c r="I54" i="4"/>
  <c r="I50" s="1"/>
  <c r="G88" i="8"/>
  <c r="G54" i="4"/>
  <c r="G50" s="1"/>
  <c r="I62" i="8"/>
  <c r="I40" i="4"/>
  <c r="I36" s="1"/>
  <c r="G62" i="8"/>
  <c r="G40" i="4"/>
  <c r="G36" s="1"/>
  <c r="I61" i="8"/>
  <c r="I39" i="4"/>
  <c r="I35" s="1"/>
  <c r="G61" i="8"/>
  <c r="G39" i="4"/>
  <c r="G35" s="1"/>
  <c r="I60" i="8"/>
  <c r="I38" i="4"/>
  <c r="I34" s="1"/>
  <c r="G60" i="8"/>
  <c r="G38" i="4"/>
  <c r="G34" s="1"/>
  <c r="I50" i="8"/>
  <c r="I46" s="1"/>
  <c r="F19" i="3" s="1"/>
  <c r="I32" i="4"/>
  <c r="G50" i="8"/>
  <c r="G46" s="1"/>
  <c r="G32" i="4"/>
  <c r="G28" s="1"/>
  <c r="I49" i="8"/>
  <c r="I45" s="1"/>
  <c r="E19" i="3" s="1"/>
  <c r="I31" i="4"/>
  <c r="G49" i="8"/>
  <c r="G45" s="1"/>
  <c r="G31" i="4"/>
  <c r="G27" s="1"/>
  <c r="I48" i="8"/>
  <c r="I44" s="1"/>
  <c r="D19" i="3" s="1"/>
  <c r="I30" i="4"/>
  <c r="G48" i="8"/>
  <c r="G44" s="1"/>
  <c r="G30" i="4"/>
  <c r="G26" s="1"/>
  <c r="F59" i="8"/>
  <c r="F37" i="4"/>
  <c r="F33" s="1"/>
  <c r="H71" i="8"/>
  <c r="H45" i="4"/>
  <c r="H41" s="1"/>
  <c r="F71" i="8"/>
  <c r="F45" i="4"/>
  <c r="F41" s="1"/>
  <c r="H74" i="8"/>
  <c r="H48" i="4"/>
  <c r="H44" s="1"/>
  <c r="F74" i="8"/>
  <c r="F48" i="4"/>
  <c r="F44" s="1"/>
  <c r="H73" i="8"/>
  <c r="H47" i="4"/>
  <c r="H43" s="1"/>
  <c r="F73" i="8"/>
  <c r="F47" i="4"/>
  <c r="F43" s="1"/>
  <c r="H72" i="8"/>
  <c r="H46" i="4"/>
  <c r="H42" s="1"/>
  <c r="F72" i="8"/>
  <c r="F46" i="4"/>
  <c r="F42" s="1"/>
  <c r="H90" i="8"/>
  <c r="H56" i="4"/>
  <c r="H52" s="1"/>
  <c r="F90" i="8"/>
  <c r="F56" i="4"/>
  <c r="F52" s="1"/>
  <c r="H89" i="8"/>
  <c r="H55" i="4"/>
  <c r="H51" s="1"/>
  <c r="F89" i="8"/>
  <c r="F55" i="4"/>
  <c r="H88" i="8"/>
  <c r="H54" i="4"/>
  <c r="H50" s="1"/>
  <c r="F88" i="8"/>
  <c r="F54" i="4"/>
  <c r="F50" s="1"/>
  <c r="H62" i="8"/>
  <c r="H40" i="4"/>
  <c r="H36" s="1"/>
  <c r="F62" i="8"/>
  <c r="F40" i="4"/>
  <c r="F36" s="1"/>
  <c r="H61" i="8"/>
  <c r="H39" i="4"/>
  <c r="H35" s="1"/>
  <c r="F61" i="8"/>
  <c r="F39" i="4"/>
  <c r="F35" s="1"/>
  <c r="H60" i="8"/>
  <c r="H38" i="4"/>
  <c r="H34" s="1"/>
  <c r="F60" i="8"/>
  <c r="F38" i="4"/>
  <c r="F34" s="1"/>
  <c r="H46" i="8"/>
  <c r="F46"/>
  <c r="H45"/>
  <c r="F45"/>
  <c r="H44"/>
  <c r="E125"/>
  <c r="E126"/>
  <c r="E124"/>
  <c r="F123"/>
  <c r="G123"/>
  <c r="H123"/>
  <c r="I123"/>
  <c r="E113"/>
  <c r="E114"/>
  <c r="F95"/>
  <c r="F91" s="1"/>
  <c r="G95"/>
  <c r="G91" s="1"/>
  <c r="H95"/>
  <c r="H91" s="1"/>
  <c r="I95"/>
  <c r="I91" s="1"/>
  <c r="G67"/>
  <c r="G63" s="1"/>
  <c r="H67"/>
  <c r="H63" s="1"/>
  <c r="I67"/>
  <c r="I63" s="1"/>
  <c r="F55"/>
  <c r="F51" s="1"/>
  <c r="G55"/>
  <c r="G51" s="1"/>
  <c r="H55"/>
  <c r="H51" s="1"/>
  <c r="I55"/>
  <c r="I51" s="1"/>
  <c r="E97"/>
  <c r="E93" s="1"/>
  <c r="E98"/>
  <c r="E94" s="1"/>
  <c r="E96"/>
  <c r="E92" s="1"/>
  <c r="E81"/>
  <c r="E82"/>
  <c r="E80"/>
  <c r="E76" s="1"/>
  <c r="E69"/>
  <c r="E65" s="1"/>
  <c r="E70"/>
  <c r="E66" s="1"/>
  <c r="E68"/>
  <c r="E64" s="1"/>
  <c r="E57"/>
  <c r="E53" s="1"/>
  <c r="E58"/>
  <c r="E54" s="1"/>
  <c r="E56"/>
  <c r="E52" s="1"/>
  <c r="I19" i="4"/>
  <c r="I15" s="1"/>
  <c r="I11" s="1"/>
  <c r="H16" i="8"/>
  <c r="H12" s="1"/>
  <c r="E37"/>
  <c r="E38"/>
  <c r="E36"/>
  <c r="F35"/>
  <c r="G35"/>
  <c r="H35"/>
  <c r="I35"/>
  <c r="B99"/>
  <c r="F128"/>
  <c r="F108" s="1"/>
  <c r="F66" i="4" s="1"/>
  <c r="G128" i="8"/>
  <c r="G108" s="1"/>
  <c r="G66" i="4" s="1"/>
  <c r="I128" i="8"/>
  <c r="I108" s="1"/>
  <c r="I66" i="4" s="1"/>
  <c r="F129" i="8"/>
  <c r="F109" s="1"/>
  <c r="F67" i="4" s="1"/>
  <c r="G129" i="8"/>
  <c r="I129"/>
  <c r="F130"/>
  <c r="F110" s="1"/>
  <c r="F68" i="4" s="1"/>
  <c r="G130" i="8"/>
  <c r="G110" s="1"/>
  <c r="G68" i="4" s="1"/>
  <c r="I130" i="8"/>
  <c r="I110" s="1"/>
  <c r="I68" i="4" s="1"/>
  <c r="F16" i="8"/>
  <c r="F12" s="1"/>
  <c r="F19" i="4"/>
  <c r="F15" s="1"/>
  <c r="F11" s="1"/>
  <c r="H19"/>
  <c r="H15" s="1"/>
  <c r="H11" s="1"/>
  <c r="F18" i="8"/>
  <c r="F14" s="1"/>
  <c r="H18"/>
  <c r="H14" s="1"/>
  <c r="I20" i="4"/>
  <c r="I16" s="1"/>
  <c r="I12" s="1"/>
  <c r="H104" i="8"/>
  <c r="H100" s="1"/>
  <c r="H58" i="4" s="1"/>
  <c r="H105" i="8"/>
  <c r="G106"/>
  <c r="H106"/>
  <c r="I106"/>
  <c r="E122"/>
  <c r="E121"/>
  <c r="E120"/>
  <c r="I119"/>
  <c r="H119"/>
  <c r="G119"/>
  <c r="F119"/>
  <c r="E118"/>
  <c r="E117"/>
  <c r="E116"/>
  <c r="I115"/>
  <c r="H115"/>
  <c r="G115"/>
  <c r="F115"/>
  <c r="E112"/>
  <c r="I111"/>
  <c r="H111"/>
  <c r="G111"/>
  <c r="F111"/>
  <c r="I26" i="4"/>
  <c r="I27"/>
  <c r="F17" i="8"/>
  <c r="F13" s="1"/>
  <c r="H17"/>
  <c r="H13" s="1"/>
  <c r="I17"/>
  <c r="I13" s="1"/>
  <c r="I18"/>
  <c r="I14" s="1"/>
  <c r="E34"/>
  <c r="E33"/>
  <c r="E32"/>
  <c r="I31"/>
  <c r="H31"/>
  <c r="G31"/>
  <c r="F31"/>
  <c r="F27"/>
  <c r="G27"/>
  <c r="H27"/>
  <c r="I27"/>
  <c r="E29"/>
  <c r="E30"/>
  <c r="E28"/>
  <c r="F23"/>
  <c r="G23"/>
  <c r="H23"/>
  <c r="I23"/>
  <c r="E25"/>
  <c r="E26"/>
  <c r="E24"/>
  <c r="F57" i="4" l="1"/>
  <c r="C21" i="3"/>
  <c r="D21"/>
  <c r="F58" i="4"/>
  <c r="G57"/>
  <c r="C22" i="3"/>
  <c r="D17"/>
  <c r="G22" i="4"/>
  <c r="D18" i="3"/>
  <c r="H22" i="4"/>
  <c r="I10" i="8"/>
  <c r="F9" i="3" s="1"/>
  <c r="F14"/>
  <c r="H9" i="8"/>
  <c r="E48"/>
  <c r="E30" i="4"/>
  <c r="E26" s="1"/>
  <c r="E49" i="8"/>
  <c r="E31" i="4"/>
  <c r="E27" s="1"/>
  <c r="E62" i="8"/>
  <c r="E40" i="4"/>
  <c r="E36" s="1"/>
  <c r="E73" i="8"/>
  <c r="E47" i="4"/>
  <c r="E43" s="1"/>
  <c r="E90" i="8"/>
  <c r="E56" i="4"/>
  <c r="E52" s="1"/>
  <c r="I47" i="8"/>
  <c r="I29" i="4"/>
  <c r="G47" i="8"/>
  <c r="G29" i="4"/>
  <c r="G25" s="1"/>
  <c r="I59" i="8"/>
  <c r="I37" i="4"/>
  <c r="I33" s="1"/>
  <c r="G59" i="8"/>
  <c r="G37" i="4"/>
  <c r="G33" s="1"/>
  <c r="H87" i="8"/>
  <c r="H53" i="4"/>
  <c r="H49" s="1"/>
  <c r="F87" i="8"/>
  <c r="F53" i="4"/>
  <c r="F49" s="1"/>
  <c r="H107" i="8"/>
  <c r="H65" i="4" s="1"/>
  <c r="F44" i="8"/>
  <c r="E14" i="3"/>
  <c r="H10" i="8"/>
  <c r="E50"/>
  <c r="E32" i="4"/>
  <c r="E28" s="1"/>
  <c r="E60" i="8"/>
  <c r="E38" i="4"/>
  <c r="E34" s="1"/>
  <c r="E61" i="8"/>
  <c r="E39" i="4"/>
  <c r="E35" s="1"/>
  <c r="E74" i="8"/>
  <c r="E48" i="4"/>
  <c r="E44" s="1"/>
  <c r="E88" i="8"/>
  <c r="E54" i="4"/>
  <c r="E50" s="1"/>
  <c r="E89" i="8"/>
  <c r="E55" i="4"/>
  <c r="E51" s="1"/>
  <c r="H47" i="8"/>
  <c r="H29" i="4"/>
  <c r="H25" s="1"/>
  <c r="F47" i="8"/>
  <c r="F43" s="1"/>
  <c r="F29" i="4"/>
  <c r="F25" s="1"/>
  <c r="H59" i="8"/>
  <c r="H37" i="4"/>
  <c r="H33" s="1"/>
  <c r="I87" i="8"/>
  <c r="I53" i="4"/>
  <c r="I49" s="1"/>
  <c r="G87" i="8"/>
  <c r="G53" i="4"/>
  <c r="G49" s="1"/>
  <c r="F51"/>
  <c r="G51"/>
  <c r="H8" i="8"/>
  <c r="G109"/>
  <c r="I109"/>
  <c r="H17" i="4"/>
  <c r="H13" s="1"/>
  <c r="H9" s="1"/>
  <c r="F106" i="8"/>
  <c r="F10" s="1"/>
  <c r="E130"/>
  <c r="E110" s="1"/>
  <c r="E68" i="4" s="1"/>
  <c r="I104" i="8"/>
  <c r="D24" i="3" s="1"/>
  <c r="I127" i="8"/>
  <c r="I107" s="1"/>
  <c r="I65" i="4" s="1"/>
  <c r="F104" i="8"/>
  <c r="F127"/>
  <c r="F107" s="1"/>
  <c r="F65" i="4" s="1"/>
  <c r="E128" i="8"/>
  <c r="E108" s="1"/>
  <c r="E66" i="4" s="1"/>
  <c r="F105" i="8"/>
  <c r="E129"/>
  <c r="E109" s="1"/>
  <c r="E67" i="4" s="1"/>
  <c r="G104" i="8"/>
  <c r="G127"/>
  <c r="G107" s="1"/>
  <c r="G65" i="4" s="1"/>
  <c r="E119" i="8"/>
  <c r="E46"/>
  <c r="E79"/>
  <c r="E75" s="1"/>
  <c r="H43"/>
  <c r="I39"/>
  <c r="I17" i="4" s="1"/>
  <c r="I13" s="1"/>
  <c r="I9" s="1"/>
  <c r="E123" i="8"/>
  <c r="G39"/>
  <c r="E40"/>
  <c r="E41"/>
  <c r="E42"/>
  <c r="H103"/>
  <c r="H99" s="1"/>
  <c r="E95"/>
  <c r="E91" s="1"/>
  <c r="E67"/>
  <c r="E63" s="1"/>
  <c r="E55"/>
  <c r="E51" s="1"/>
  <c r="E29" i="4" s="1"/>
  <c r="E35" i="8"/>
  <c r="F17" i="4"/>
  <c r="F13" s="1"/>
  <c r="F9" s="1"/>
  <c r="H64"/>
  <c r="F64"/>
  <c r="H63"/>
  <c r="F63"/>
  <c r="H62"/>
  <c r="F62"/>
  <c r="H61"/>
  <c r="I28"/>
  <c r="I64"/>
  <c r="G64"/>
  <c r="I62"/>
  <c r="G62"/>
  <c r="H20"/>
  <c r="H16" s="1"/>
  <c r="H12" s="1"/>
  <c r="F20"/>
  <c r="F16" s="1"/>
  <c r="F12" s="1"/>
  <c r="H18"/>
  <c r="H14" s="1"/>
  <c r="H10" s="1"/>
  <c r="F18"/>
  <c r="F14" s="1"/>
  <c r="F10" s="1"/>
  <c r="E115" i="8"/>
  <c r="E111"/>
  <c r="E27"/>
  <c r="E23"/>
  <c r="E31"/>
  <c r="D23" i="3" l="1"/>
  <c r="C23"/>
  <c r="H57" i="4"/>
  <c r="H21"/>
  <c r="C18" i="3"/>
  <c r="D8"/>
  <c r="H6" i="4"/>
  <c r="D16" i="3"/>
  <c r="F22" i="4"/>
  <c r="C16" i="3"/>
  <c r="F21" i="4"/>
  <c r="E47" i="8"/>
  <c r="E25" i="4"/>
  <c r="E87" i="8"/>
  <c r="E53" i="4"/>
  <c r="E49" s="1"/>
  <c r="E72" i="8"/>
  <c r="E44" s="1"/>
  <c r="E46" i="4"/>
  <c r="E42" s="1"/>
  <c r="I105" i="8"/>
  <c r="I9" s="1"/>
  <c r="I67" i="4"/>
  <c r="I63" s="1"/>
  <c r="F8" i="8"/>
  <c r="G43"/>
  <c r="I43"/>
  <c r="C19" i="3" s="1"/>
  <c r="E45" i="8"/>
  <c r="E59"/>
  <c r="E37" i="4"/>
  <c r="E33" s="1"/>
  <c r="E71" i="8"/>
  <c r="E45" i="4"/>
  <c r="E41" s="1"/>
  <c r="G105" i="8"/>
  <c r="G67" i="4"/>
  <c r="G63" s="1"/>
  <c r="E11" i="18"/>
  <c r="E12" s="1"/>
  <c r="F9" i="8"/>
  <c r="H15"/>
  <c r="H11" s="1"/>
  <c r="H7" s="1"/>
  <c r="G103"/>
  <c r="G61" i="4"/>
  <c r="I103" i="8"/>
  <c r="C24" i="3" s="1"/>
  <c r="I61" i="4"/>
  <c r="E106" i="8"/>
  <c r="E64" i="4"/>
  <c r="E105" i="8"/>
  <c r="D11" i="18" s="1"/>
  <c r="D12" s="1"/>
  <c r="E63" i="4"/>
  <c r="E127" i="8"/>
  <c r="E107" s="1"/>
  <c r="E65" i="4" s="1"/>
  <c r="E61" s="1"/>
  <c r="E39" i="8"/>
  <c r="E17" i="4" s="1"/>
  <c r="E13" s="1"/>
  <c r="E9" s="1"/>
  <c r="G15" i="8"/>
  <c r="G11" s="1"/>
  <c r="G17" i="4"/>
  <c r="G13" s="1"/>
  <c r="G9" s="1"/>
  <c r="E18" i="8"/>
  <c r="E14" s="1"/>
  <c r="E20" i="4"/>
  <c r="E16" s="1"/>
  <c r="E12" s="1"/>
  <c r="E19"/>
  <c r="E15" s="1"/>
  <c r="E11" s="1"/>
  <c r="E17" i="8"/>
  <c r="E13" s="1"/>
  <c r="G20" i="4"/>
  <c r="G16" s="1"/>
  <c r="G12" s="1"/>
  <c r="G18" i="8"/>
  <c r="G14" s="1"/>
  <c r="G19" i="4"/>
  <c r="G15" s="1"/>
  <c r="G11" s="1"/>
  <c r="G17" i="8"/>
  <c r="G13" s="1"/>
  <c r="I18" i="4"/>
  <c r="I14" s="1"/>
  <c r="I10" s="1"/>
  <c r="I16" i="8"/>
  <c r="I12" s="1"/>
  <c r="G18" i="4"/>
  <c r="G14" s="1"/>
  <c r="G10" s="1"/>
  <c r="G16" i="8"/>
  <c r="G12" s="1"/>
  <c r="D9" i="18"/>
  <c r="D10" s="1"/>
  <c r="E9"/>
  <c r="E10" s="1"/>
  <c r="I15" i="8"/>
  <c r="I11" s="1"/>
  <c r="F15"/>
  <c r="F11" s="1"/>
  <c r="I25" i="4"/>
  <c r="C17" i="3" l="1"/>
  <c r="G21" i="4"/>
  <c r="C8" i="3"/>
  <c r="H5" i="4"/>
  <c r="D6" i="3"/>
  <c r="F6" i="4"/>
  <c r="D15" i="3"/>
  <c r="E22" i="4"/>
  <c r="E43" i="8"/>
  <c r="C14" i="3"/>
  <c r="I7" i="8"/>
  <c r="C9" i="3" s="1"/>
  <c r="G8" i="8"/>
  <c r="E10"/>
  <c r="E7" i="18"/>
  <c r="E5" s="1"/>
  <c r="G7" i="8"/>
  <c r="I8"/>
  <c r="D9" i="3" s="1"/>
  <c r="D14"/>
  <c r="G9" i="8"/>
  <c r="G10"/>
  <c r="D7" i="18"/>
  <c r="D5" s="1"/>
  <c r="E9" i="8"/>
  <c r="E104"/>
  <c r="E62" i="4"/>
  <c r="F103" i="8"/>
  <c r="F61" i="4"/>
  <c r="E18"/>
  <c r="E14" s="1"/>
  <c r="E10" s="1"/>
  <c r="E16" i="8"/>
  <c r="E12" s="1"/>
  <c r="C9" i="18"/>
  <c r="C10" s="1"/>
  <c r="E103" i="8"/>
  <c r="E15"/>
  <c r="E11" s="1"/>
  <c r="E99" l="1"/>
  <c r="E100"/>
  <c r="C7" i="3"/>
  <c r="G5" i="4"/>
  <c r="G6"/>
  <c r="D7" i="3"/>
  <c r="C15"/>
  <c r="E21" i="4"/>
  <c r="E9" i="3"/>
  <c r="F7" i="8"/>
  <c r="B7" i="18"/>
  <c r="E7" i="8"/>
  <c r="C7" i="18"/>
  <c r="E8" i="8"/>
  <c r="B9" i="18"/>
  <c r="B10" s="1"/>
  <c r="D20" i="3" l="1"/>
  <c r="C11" i="18" s="1"/>
  <c r="C12" s="1"/>
  <c r="E58" i="4"/>
  <c r="C20" i="3"/>
  <c r="B11" i="18" s="1"/>
  <c r="B12" s="1"/>
  <c r="E57" i="4"/>
  <c r="D5" i="3"/>
  <c r="E6" i="4"/>
  <c r="E5"/>
  <c r="C5" i="3"/>
  <c r="C6"/>
  <c r="F5" i="4"/>
  <c r="B5" i="18"/>
  <c r="B6" s="1"/>
  <c r="B8"/>
  <c r="D8"/>
  <c r="D6"/>
  <c r="C8"/>
  <c r="E8"/>
  <c r="E6"/>
  <c r="C5" l="1"/>
  <c r="C6" s="1"/>
</calcChain>
</file>

<file path=xl/sharedStrings.xml><?xml version="1.0" encoding="utf-8"?>
<sst xmlns="http://schemas.openxmlformats.org/spreadsheetml/2006/main" count="620" uniqueCount="311">
  <si>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</si>
  <si>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</si>
  <si>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</si>
  <si>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</si>
  <si>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</si>
  <si>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</si>
  <si>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</si>
  <si>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</si>
  <si>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</si>
  <si>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</si>
  <si>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</si>
  <si>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</si>
  <si>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</si>
  <si>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</si>
  <si>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</si>
  <si>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</si>
  <si>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</si>
  <si>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</si>
  <si>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</si>
  <si>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</si>
  <si>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</si>
  <si>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</si>
  <si>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</si>
  <si>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</si>
  <si>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</si>
  <si>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1.1.1.2.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</si>
  <si>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</si>
  <si>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</si>
  <si>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</si>
  <si>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</si>
  <si>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</si>
  <si>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</si>
  <si>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Цели программы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</si>
  <si>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</si>
  <si>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</si>
  <si>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</si>
  <si>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</si>
  <si>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</si>
  <si>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</si>
  <si>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</si>
  <si>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</si>
  <si>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</si>
  <si>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3.</t>
  </si>
  <si>
    <t>Соисполнитель, ответственный за выполнение показателя</t>
  </si>
  <si>
    <t>1.2.1.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</si>
  <si>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</si>
  <si>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</si>
  <si>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</si>
  <si>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* - Фактические значения показателей указываются при внесении изменений в муниципальную  программу после получения фактических данных по итогам года.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</si>
  <si>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</si>
  <si>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</si>
  <si>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</si>
  <si>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</si>
  <si>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</si>
  <si>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1.1.1.3.</t>
  </si>
  <si>
    <t>3.1.</t>
  </si>
  <si>
    <t>3.1.1.</t>
  </si>
  <si>
    <t>3.1.1.1.</t>
  </si>
  <si>
    <t>3.1.1.2.</t>
  </si>
  <si>
    <t>3.1.1.3.</t>
  </si>
  <si>
    <t>Муниципальное образование 1: мунциипальное образование Терский район</t>
  </si>
  <si>
    <t xml:space="preserve">Перечень ВЦП </t>
  </si>
  <si>
    <t>Показатели задач муниципальной программы (целей ВЦП):</t>
  </si>
  <si>
    <t>I.</t>
  </si>
  <si>
    <t>1.3.</t>
  </si>
  <si>
    <t>1.3.1.</t>
  </si>
  <si>
    <t>1.2.2.</t>
  </si>
  <si>
    <t>1.1.1.4.</t>
  </si>
  <si>
    <t>2.2.</t>
  </si>
  <si>
    <t>1.4.</t>
  </si>
  <si>
    <t>1.4.1.</t>
  </si>
  <si>
    <t>Количество проведенных мероприятий, ед.</t>
  </si>
  <si>
    <t>3.1.1.4.</t>
  </si>
  <si>
    <t>2.2.1.</t>
  </si>
  <si>
    <t>Да /Нет</t>
  </si>
  <si>
    <t>Да</t>
  </si>
  <si>
    <t>2014-2016 годы</t>
  </si>
  <si>
    <t xml:space="preserve">"Развитие культуры" </t>
  </si>
  <si>
    <t>Создание условий для обеспечения творческого, культурного развития и патриотического воспитания, социального становления личности</t>
  </si>
  <si>
    <t>1.Модернизация учреждений культуры, искусства, образования в сфере культуры и искусства и создание условий для расширения доступности услуг культуры</t>
  </si>
  <si>
    <t>2. Сохранение и развитие библиотечной, культурно - досуговой, музейной деятельности и дополнительного образования детей в сфере культуры и искусства</t>
  </si>
  <si>
    <t>3. Создание условий для развития потенциала гражданского общества</t>
  </si>
  <si>
    <t>4. Патриотическое воспитание молодежи Терского района</t>
  </si>
  <si>
    <t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t>
  </si>
  <si>
    <t xml:space="preserve">2. ВЦП МО ТР  «Сохранение и развитие культуры муниципального образования Терский район» на 2014-2016 годы
</t>
  </si>
  <si>
    <t xml:space="preserve">3. ВЦП МО ТР «Поддержка семьи и гражданской активности населения в Терском районе на 2014-2016 годы»
</t>
  </si>
  <si>
    <t>Ответственный исполнитель программы</t>
  </si>
  <si>
    <t>Администрация Терского района (ОКСМиСП)</t>
  </si>
  <si>
    <t>Творческое, культурное  и патриотическое развитие  гражданского общества</t>
  </si>
  <si>
    <t>Муниципальная программа "Развитие культуры"</t>
  </si>
  <si>
    <t>Задача 1.1:  Укрепление материально-технической базы учреждений культуры, искусства и образования в сфере культуры и искусства и  проведение ремонтных работ в учреждениях культуры, искусства и дополнительного образования детей Терского района</t>
  </si>
  <si>
    <t>Мероприятие 1.1.1.1. Приобретение современного библиотечного оборудования  (мебель)</t>
  </si>
  <si>
    <t xml:space="preserve">Количество
приобретенной мебели, ед.
</t>
  </si>
  <si>
    <t>МБУК ТМБ</t>
  </si>
  <si>
    <t>Мероприятие 1.1.1.2. Приобретение и ремонт оргтехники</t>
  </si>
  <si>
    <t>Количество приобретенной оргтехники, ед.</t>
  </si>
  <si>
    <t>Мероприятие 1.1.1.3. Приобретение программного обеспечения</t>
  </si>
  <si>
    <t>Количество приобретенных электронных программ, ед.</t>
  </si>
  <si>
    <t>Мероприятие 1.1.1.4.Приобретение книг и брошюр в печатной и электронной форме</t>
  </si>
  <si>
    <t xml:space="preserve">Количество приобретённых 
книг и брошюр в печатной и электронной форме, экз.
</t>
  </si>
  <si>
    <t>Мероприятие 1.1.1.5. Приобретение газет и журналов</t>
  </si>
  <si>
    <t>1.1.1.5.</t>
  </si>
  <si>
    <t>Количество экземпляров подписки, ед.</t>
  </si>
  <si>
    <t>да</t>
  </si>
  <si>
    <t>МАУК МНИ «Петроглифы Канозера»</t>
  </si>
  <si>
    <t>Основное мероприятие 1.1.1. Материально-техническое обеспечение учреждений культуры, искусства и образования в сфере культуры и искусства</t>
  </si>
  <si>
    <t xml:space="preserve">Оснащение  учреждений необходимой материально-технической базой </t>
  </si>
  <si>
    <t>МБУК ТМБ, МАУК МНИ «Петроглифы Канозера»</t>
  </si>
  <si>
    <t>Задача 2.1. Организация библиотечного обслуживание населения, комплектование и обеспечение сохранности библиотечных фондов</t>
  </si>
  <si>
    <t xml:space="preserve">Мероприятие 2.1.1.1. Муниципальное задание на предоставление услуг МБУК ТМБ:
- организация библиотечного, библиографического и информационного обслуживания пользователей;
 - предоставление доступа к справочно-поисковому аппарату и базам данных муниципальных библиотек
</t>
  </si>
  <si>
    <t xml:space="preserve">2.1.1. </t>
  </si>
  <si>
    <t>Количество выданных документов муниципального библиотечного фонда, ед</t>
  </si>
  <si>
    <t>Количество экземпляров муниципального библиотечного фонда, ед.</t>
  </si>
  <si>
    <t>Количество посещений библиотек</t>
  </si>
  <si>
    <t>Задача 2.2.  Предоставление дополнительного образования детям в сфере культуры и искусств</t>
  </si>
  <si>
    <t>2.2.1.1.</t>
  </si>
  <si>
    <t>Количество обучающихся в учреждении дополнительного образования детей,  чел.</t>
  </si>
  <si>
    <t>Количество реализуемых программ, ед.</t>
  </si>
  <si>
    <t>МБОУ ДОД ДШИ</t>
  </si>
  <si>
    <t>Основное мероприятие 2.2.1. Организация обучения по программам дополнительного образования детей</t>
  </si>
  <si>
    <t>Мероприятие 2.2.1.1. Организация обучения по программам дополнительного образования детей</t>
  </si>
  <si>
    <t xml:space="preserve">Задача 2.3.  Сохранение, пополнение, популяризация и изучение историко-культурного наследия  </t>
  </si>
  <si>
    <t>Основное мероприятие 2.3.1. Предоставление услуг МАУК МНИ "Петроглифы Канозера"</t>
  </si>
  <si>
    <t>2.3.</t>
  </si>
  <si>
    <t>2.3.1.</t>
  </si>
  <si>
    <t>2.3.1.1.</t>
  </si>
  <si>
    <t>Основное мероприятие 2.1.1. Предоставление услуг МБУК ТМБ</t>
  </si>
  <si>
    <t>Организация учета музейного фонда, %</t>
  </si>
  <si>
    <t xml:space="preserve">Мероприятие 2.3.1.1. Муниципальное задание на предоставление услуг МАУК МНИ «Петроглифы Канозера»: (предоставление музейных услуг;  публикация музейных предметов, музейных коллекций путем публичного показа, воспроизведения в печатных изданиях, на электронных и других видах носителей, в том числе в виртуальном режиме; запись на обзорные, тематические и интерактивные экскурсии; предоставление информации об объектах культурного наследия местного значения, находящихся на территории муниципального образования и включенных в единый государственный реестр объектов культурного наследия (памятников истории и культуры) народов Российской Федерации
</t>
  </si>
  <si>
    <t>Проведение экскурсий по экспозиционным залам и на комплексе наскальных изображений «Петроглифы Канозера», тематическим и озорным выставкам, временным выставкам, ед.</t>
  </si>
  <si>
    <t>Количество граждан, участвовавших в праздничных мероприятиях, чел.</t>
  </si>
  <si>
    <t>Задача 2.4: Развитие связей с общественными организациями</t>
  </si>
  <si>
    <t>2.4.</t>
  </si>
  <si>
    <t>2.4.1.</t>
  </si>
  <si>
    <t>Основное мероприятие 2.4.1. Проведение культурно-массовых мероприятий</t>
  </si>
  <si>
    <t>2.4.1.1.</t>
  </si>
  <si>
    <t>Мероприятие 2.4.1.1. Проведение культурно-массовых мероприятий</t>
  </si>
  <si>
    <t xml:space="preserve">Администрация Терского района (ОКСМиСП) </t>
  </si>
  <si>
    <t>Количество проведенных мероприятий</t>
  </si>
  <si>
    <t xml:space="preserve">Задача 3.1: Повышение качества жизни малообеспеченных граждан Терского района                                                                                               </t>
  </si>
  <si>
    <t>Мероприятие 3.1.1.1. Оплата услуг МУП «ЖЭК» за бесплатное посещение общего отделения бани (душевая кабина) малообеспеченных семей с детьми и малообеспеченным пенсионерам</t>
  </si>
  <si>
    <t>Количество граждан, посетивших баню, чел.</t>
  </si>
  <si>
    <t xml:space="preserve">Администрация Терского района (ОКСМиСП)
</t>
  </si>
  <si>
    <t xml:space="preserve">Мероприятие 3.1.1.2. Оказание материальной помощи на предметы первой необходимости и (или)  на оформление документов, удостоверяющих личность                   </t>
  </si>
  <si>
    <t>Количество граждан, получивших материальную помощь, чел.</t>
  </si>
  <si>
    <t>Мероприятие 3.1.1.3. Возмещение расходов на приобретение праздничных продуктовых наборов к Новому году</t>
  </si>
  <si>
    <t>Количество граждан, получивших праздничные  продуктовые наборы, чел.</t>
  </si>
  <si>
    <t xml:space="preserve">Мероприятие 3.1.1.4. Оплата услуг в виде алкогольного кодирования граждан, воспитывающих несовершеннолетних детей, нуждающихся в лечении от алкоголизма </t>
  </si>
  <si>
    <t xml:space="preserve">Количество закодированных граждан, чел. </t>
  </si>
  <si>
    <t xml:space="preserve">Мероприятие 3.1.1.5. Возмещение расходов связанных с приобретением подарочных наборов ко дню рождения для детей с ограниченными физическими и умственными возможностями </t>
  </si>
  <si>
    <t>3.1.1.5.</t>
  </si>
  <si>
    <t>Количество детей, получивших подарки, чел.</t>
  </si>
  <si>
    <t>Количество граждан, получивших компенсацию, чел.</t>
  </si>
  <si>
    <t>4.</t>
  </si>
  <si>
    <t>Подпрограмма "Дети и молодежь Терского района"  на 2014 - 2016 годы</t>
  </si>
  <si>
    <t xml:space="preserve">Задача 4.1. Развитие социальной активности и компетентности детей и молодёжи, формирование системы муниципальной поддержки творческих инициатив и  условий для роста творческой активности детей и  молодежи  </t>
  </si>
  <si>
    <t>4.1.</t>
  </si>
  <si>
    <t>4.1.1.</t>
  </si>
  <si>
    <t>Основное мероприятие 4.1.1. Организация и проведение мероприятий для детей и молодежи,в т.ч. для детей-инвалидов</t>
  </si>
  <si>
    <t>4.1.1.1.</t>
  </si>
  <si>
    <t xml:space="preserve">Мероприятие 4.1.1.1.  Организация и проведение праздников, фестивалей, конкурсов и прочих мероприятий для детей и молодежи                             </t>
  </si>
  <si>
    <t>4.1.1.2.</t>
  </si>
  <si>
    <t xml:space="preserve">Мероприятие 4.1.1.2.  Организация мероприятий для детей инвалидов               </t>
  </si>
  <si>
    <t>4.1.1.3.</t>
  </si>
  <si>
    <t>Мероприятие 4.1.1.3.  Приобретение литературы</t>
  </si>
  <si>
    <t>3.1.1.6.</t>
  </si>
  <si>
    <t>Мероприятие 3.1.1.6. Компенсация проезда детей  с ограниченными физическими и умственными возможностями и одного сопровождающего к месту медицинского учреждения за пределы Мурманской области</t>
  </si>
  <si>
    <t>Количество проведенных мероприятий для детей и молодежи, в т.ч. для детей-инвалидов</t>
  </si>
  <si>
    <t>Количество проведенных мероприятий для детей и молодежи, ед.</t>
  </si>
  <si>
    <t>Количество проведенных мероприятий для детей инвалидов, ед.</t>
  </si>
  <si>
    <t xml:space="preserve">МБУК ТМБ (Абонемент семейного чтения, ДРБ)
</t>
  </si>
  <si>
    <t>Количество приобретенной литературы, ед.</t>
  </si>
  <si>
    <t xml:space="preserve">
МБУК ТМБ (ДРБ)
</t>
  </si>
  <si>
    <t>Количество проведенных мероприятий патриотической  и гражданской направленности</t>
  </si>
  <si>
    <t>Количество проведенных мероприятий патриотической  и гражданской направленности, ед.</t>
  </si>
  <si>
    <t>Количество приобретенной литературы по патриотической и гражданской тематике, ед.</t>
  </si>
  <si>
    <t>Количество проведенных мероприятий на поморскую тематику</t>
  </si>
  <si>
    <t>Количество проведенных мероприятий на поморскую тематику, ед.</t>
  </si>
  <si>
    <t>Количество приобретенной литературы Кольского Заполярья, ед.</t>
  </si>
  <si>
    <t xml:space="preserve">Задача 4.2.  Формирование в среде детей и молодёжи гражданской ответственности, патриотического отношения к своей малой родине, уважения к её истории, культуре и традициям                                                                                         </t>
  </si>
  <si>
    <t>4.2.</t>
  </si>
  <si>
    <t>4.2.1.</t>
  </si>
  <si>
    <t xml:space="preserve">Основное мероприятие 4.2.1. Организация и проведение мероприятий патриотической и гражданской направленности             </t>
  </si>
  <si>
    <t>4.2.1.1.</t>
  </si>
  <si>
    <t xml:space="preserve"> Мероприятие 4.2.1.1.  Организация и проведение мероприятий патриотической и гражданской направленности             </t>
  </si>
  <si>
    <t>4.2.1.2.</t>
  </si>
  <si>
    <t xml:space="preserve">Мероприятие  4.2.1.2.  Приобретение литературы по патриотической и гражданской тематике            </t>
  </si>
  <si>
    <t xml:space="preserve">Задача 4.3. Сохранение уникальной поморской культуры            </t>
  </si>
  <si>
    <t>4.3.</t>
  </si>
  <si>
    <t xml:space="preserve">Основное мероприятие 4.3.1.                Организация и проведение мероприятий на поморскую тематику            </t>
  </si>
  <si>
    <t>4.3.1.</t>
  </si>
  <si>
    <t>4.3.1.1.</t>
  </si>
  <si>
    <t xml:space="preserve"> Мероприятие 4.3.1.1.  Организация и проведение культурных мероприятий  (поморская тематика)     </t>
  </si>
  <si>
    <t>4.3.1.2.</t>
  </si>
  <si>
    <t xml:space="preserve">Мероприятие 4.3.1.2. Приобретение литературы Кольского Заполярья              </t>
  </si>
  <si>
    <t>Количество проведенных культурно-досуговых мероприятий для детей и молодежи</t>
  </si>
  <si>
    <t xml:space="preserve">МБУК ТМБ,
МБОУ ДОД ДШИ,
МБОУ ДОД ЦДТ
</t>
  </si>
  <si>
    <t>Количество проведенных культурно-досуговых мероприятий для детей и молодежи, ед.</t>
  </si>
  <si>
    <t>Количество приобретенной учебно-методической литературы, ед.</t>
  </si>
  <si>
    <t>Количество приобретенных периодических изданий, ед.</t>
  </si>
  <si>
    <t>МБУК ТМБ (Абонемент семейного чтения)</t>
  </si>
  <si>
    <t>4.4.</t>
  </si>
  <si>
    <t>4.4.1.</t>
  </si>
  <si>
    <t xml:space="preserve">Основное мероприятие 4.4.1. Культурно-досуговые мероприятия для детей и молодежи   </t>
  </si>
  <si>
    <t>4.4.1.1.</t>
  </si>
  <si>
    <t>Мероприятие 4.4.1.1. Культурно - досуговые мероприятия,  направленные на формирование творческого и интеллектуального потенциала детей и молодежи</t>
  </si>
  <si>
    <t>4.4.1.2.</t>
  </si>
  <si>
    <t xml:space="preserve">Мероприятие 4.4.1.2. Приобретение учебной и методической литературы </t>
  </si>
  <si>
    <t>4.4.1.3.</t>
  </si>
  <si>
    <t>Мероприятие 4.4.1.3. Приобретение периодики для семейного чтения</t>
  </si>
  <si>
    <t>Количество проведенных мероприятий по поощрению талантливых и одаренных детей</t>
  </si>
  <si>
    <t>Количество проведенных мероприятий по поощрению талантливых и одаренных детей, ед.</t>
  </si>
  <si>
    <t xml:space="preserve">Основное мероприятие 2.1.1. Предоставление услуг МБУК ТМБ                                                                               </t>
  </si>
  <si>
    <t xml:space="preserve">Задача 3.1: Повышение качества жизни малообеспеченных граждан Терского района                                                                                              </t>
  </si>
  <si>
    <t>Основное мероприятие 3.1.1. Мероприятия, направленные на улучшение жизненной ситуации граждан Терского района</t>
  </si>
  <si>
    <t>Задача 4.2.  Формирование в среде детей и молодёжи гражданской ответственности, патриотического отношения к своей малой родине, уважения к её истории, культуре и традициям</t>
  </si>
  <si>
    <t xml:space="preserve">Задача 4.3. Сохранение уникальной поморской культуры                    </t>
  </si>
  <si>
    <t xml:space="preserve">Основное мероприятие 4.3.1. Организация и проведение мероприятий на поморскую тематику       </t>
  </si>
  <si>
    <t xml:space="preserve">Задача 4.4. Совершенствование культурно - досуговой сферы и организация содержательного досуга в детской и молодежной среде, активизация   творческого и интеллектуального потенциала детей и молодёжи        </t>
  </si>
  <si>
    <t>4.5.</t>
  </si>
  <si>
    <t>4.5.1.</t>
  </si>
  <si>
    <t>Проведение экскурсий по экспозиционным залам и на комплексе наскальных изображений «Петроглифы Канозера», тематическим и озорным выставкам, временным выставкам</t>
  </si>
  <si>
    <t>Сведения об объемах финансирования муниципальной программы  "Развитие культуры"</t>
  </si>
  <si>
    <t>Муниципальная программа ""Развитие культуры"</t>
  </si>
  <si>
    <t>Подпрограмма МО ТР «Дети  и молодежь Терского района» на  2014  - 2016 годы</t>
  </si>
  <si>
    <t xml:space="preserve">Муниципальная программа "Развитие культуры" </t>
  </si>
  <si>
    <t>данные МБУК ТМБ</t>
  </si>
  <si>
    <t>Количество обучающихся в учреждении дополнительного образования детей</t>
  </si>
  <si>
    <t>Чел.</t>
  </si>
  <si>
    <t>Раз.</t>
  </si>
  <si>
    <t>Количество проведенных экскурсий по экспозиционным залам и на комплексе наскальных изображений «Петроглифы Канозера», тематическим и озорным выставкам, временным выставкам</t>
  </si>
  <si>
    <t>Ед.</t>
  </si>
  <si>
    <t>данные МАУК МНИ «Петроглифы Канозера»</t>
  </si>
  <si>
    <t>данные МБОУ ДОД ДШИ</t>
  </si>
  <si>
    <t>Количество проведенных культурно-массовых мероприятий</t>
  </si>
  <si>
    <t xml:space="preserve">данные Администрации Терского района (ОКСМиСП) </t>
  </si>
  <si>
    <t>1.2.3.</t>
  </si>
  <si>
    <t>1.2.4.</t>
  </si>
  <si>
    <t>1.4.2.</t>
  </si>
  <si>
    <t>1.4.3.</t>
  </si>
  <si>
    <t>1.4.4.</t>
  </si>
  <si>
    <t>1.4.5.</t>
  </si>
  <si>
    <t>Количество граждан,   получивших помощь в рамках мероприятий, направленных на улучшение жизненной ситуации</t>
  </si>
  <si>
    <t>-</t>
  </si>
  <si>
    <t xml:space="preserve">данные МБУК ТМБ,
МБОУ ДОД ДШИ,
МБОУ ДОД ЦДТ
</t>
  </si>
  <si>
    <t>Перечень основных мероприятий программы "Развитие культуры"</t>
  </si>
  <si>
    <t>План реализации муниципальной программы "Развитие культуры"</t>
  </si>
  <si>
    <t>2.3.1.2.</t>
  </si>
  <si>
    <t>Мероприятие 2.3.1.2. Сохранение комплекса петроглифов</t>
  </si>
  <si>
    <t>Обустройство археологического памятника «Петроглифы Канозера»</t>
  </si>
  <si>
    <t>3.2.</t>
  </si>
  <si>
    <t>Задача 3.2.: Реализация прав и интересов детей-сирот и детей, оставшихся без попечения родителей, лиц из числа детей-сирот и детей, оставшихся без попечения родителей</t>
  </si>
  <si>
    <t>Мероприятие 3.2.1.1. Обеспечение жилыми помещениями детей-сирот и детей, оставшихся без попечения родителей, а также лиц из их числа по договорам найма специализированных жилых помещений</t>
  </si>
  <si>
    <t>Мероприятие 3.2.1.2. Содержание ребенка в семье опекуна (попечителя) и приемной семье, а также вознаграждение приемным родителям</t>
  </si>
  <si>
    <t>Мероприятие 3.2.1.3. Выплата денежного вознаграждения лицам, осуществляющим постинтернатный патронат в отношении несовершеннолетних и социальный патронат</t>
  </si>
  <si>
    <t>Мероприятие 3.2.1.4. Предоставление мер социальной поддержки по оплате  жилого помещения и коммунальных услуг детям-сиротам и детям, оставшимся без попечения родителей, лицам из числа детей –сирот и детей, оставшихся без попечения родителей</t>
  </si>
  <si>
    <t xml:space="preserve">3.3. </t>
  </si>
  <si>
    <t>3.2.1.</t>
  </si>
  <si>
    <t>3.2.1.1.</t>
  </si>
  <si>
    <t>3.2.1.2.</t>
  </si>
  <si>
    <t>3.2.1.3.</t>
  </si>
  <si>
    <t>3.2.1.4.</t>
  </si>
  <si>
    <t xml:space="preserve">Задача 3.3. Реализация Закона Мурманской области «О мерах социальной поддержки отдельных категорий граждан, работающих и проживающих в сельских населенных пунктах или поселках городского типа» </t>
  </si>
  <si>
    <t>Мероприятие 3.3.1.1. Предоставление мер социальной поддержки по оплате  жилого помещения и коммунальных услуг отдельным категориям граждан, работающим в сельских населенных пунктах или поселках городского типа Мурманской области</t>
  </si>
  <si>
    <t>3.3.1.1.</t>
  </si>
  <si>
    <t>3.3.1.</t>
  </si>
  <si>
    <t>Основное мероприятие 3.3.1. Предоставление мер социальной поддержки по оплате  жилого помещения и коммунальных услуг отдельным категориям граждан, работающим в сельских населенных пунктах или поселках городского типа Мурманской области</t>
  </si>
  <si>
    <t>Основное мероприятие 3.2.1.: Осуществление отдельных государственных полномочий в сфере опеки и попечительства</t>
  </si>
  <si>
    <t xml:space="preserve">Администрация Терского района 
</t>
  </si>
  <si>
    <t>Количество приобретенного жилья, ед.</t>
  </si>
  <si>
    <t xml:space="preserve">Количество лиц, получающих выплату, чел.  </t>
  </si>
  <si>
    <t>Количество лиц, получающих социальную поддержку в виде ЕЖКВ, чел.</t>
  </si>
  <si>
    <t>3.3.</t>
  </si>
  <si>
    <t>Задача 4.5. Поддержка талантливых и одарённых детей</t>
  </si>
  <si>
    <t>4.5.1.1.</t>
  </si>
  <si>
    <t xml:space="preserve">Мероприятие 4.5.1.1.Поощрение талантливых и одаренных детей </t>
  </si>
  <si>
    <t xml:space="preserve">Основное мероприятие 4.5.1. Поощрение талантливых и одаренных детей </t>
  </si>
  <si>
    <t xml:space="preserve">Задача 4.5. Поддержка талантливых и одарённых детей     </t>
  </si>
  <si>
    <t>1.2.5.</t>
  </si>
  <si>
    <t>1.3.2.</t>
  </si>
  <si>
    <t>1.3.3.</t>
  </si>
  <si>
    <t>Количество лиц, получающих социальную поддержку в виде ЕЖКВ</t>
  </si>
  <si>
    <t>Количество лиц, получающих выплаты, ЕЖКВ, чел. Количество приобретенного жилья, ед.</t>
  </si>
  <si>
    <t>Количество лиц, получающих выплаты</t>
  </si>
  <si>
    <t>1.3.4.</t>
  </si>
  <si>
    <t>Количество приобретенного жилья</t>
  </si>
  <si>
    <t>данные Администрации Терского района</t>
  </si>
  <si>
    <t>данные Администрации Терского района (ОКСМиСП)</t>
  </si>
  <si>
    <t xml:space="preserve">Администрация Терского района </t>
  </si>
  <si>
    <t>данные Администрации Терского района, МКУ ЦБУиО</t>
  </si>
  <si>
    <t xml:space="preserve">Администрация Терского района, МКУ ЦБУ иО </t>
  </si>
  <si>
    <t>Нет</t>
  </si>
  <si>
    <t>Количество проведенных экскурсий по экспозиционным залам и на комплексе наскальных изображений «Петроглифы Канозера», тематическим и озорным выставкам, временным выставкам.   Обустройство археологического памятника «Петроглифы Канозера»</t>
  </si>
  <si>
    <t xml:space="preserve">МАУ ЦФКСиТ, 
МБУК ТМБ 
</t>
  </si>
  <si>
    <t xml:space="preserve">
МАУ ЦФКСиТ</t>
  </si>
  <si>
    <t xml:space="preserve">МБУК ТМБ (Абонемент семейного чтения, ДРБ), 
МАУ ЦФКСиТ
</t>
  </si>
  <si>
    <t xml:space="preserve">МБУК ТМБ, 
МАУ ЦФКСиТ
</t>
  </si>
  <si>
    <t>МБУК ТМБ,
МБОУ ДОД ДШИ,
МАУ ЦФКСиТ</t>
  </si>
  <si>
    <t>МАУ ЦФКСиТ</t>
  </si>
  <si>
    <t xml:space="preserve">данные МАУ ЦФКСиТ, 
МБУК ТМБ </t>
  </si>
  <si>
    <t xml:space="preserve">МАУ ЦФКСиТ, 
МБУК ТМБ </t>
  </si>
  <si>
    <t>данные МБУК ТМБ,
МАУ ЦФКСиТ</t>
  </si>
  <si>
    <t xml:space="preserve">МБУК ТМБ,
МАУ ЦФКСиТ
</t>
  </si>
  <si>
    <t xml:space="preserve">данные МБУК ТМБ, 
МАУ ЦФКСиТ
</t>
  </si>
  <si>
    <t>МБУК ТМБ, 
МАУ ЦФКСиТ</t>
  </si>
  <si>
    <t>данные МАУ ЦФКСиТ</t>
  </si>
  <si>
    <t>МБУК ТМБ, МАУК МНИ "Петроглифы Канозера"</t>
  </si>
  <si>
    <t>данные МБУК ТМБ, МАУК МНИ  "Петроглифы Канозера"</t>
  </si>
  <si>
    <t>Администрация Терского района, МАУК МНИ «Петроглифы Канозера», МАУ ЦФКСиТ, МБОУ ДОД ДШИ,  МБУК ТМБ, МКУ ЦБУ и О</t>
  </si>
  <si>
    <t>Всего по муниципальной программе: 131375,54 тыс. рублей, в том числе:
ОБ: 49606,6 тыс. рублей, из них:
  2014 год: 46967,4 тыс. рублей,
  2015 год: 1319,6 тыс. рублей,
  2016 год: 1319,6 тыс. рублей.
ФБ: 54,6 тыс. рублей,  из них:
  2014 год: 54,6 тыс. рублей,
  2015 год: 0 тыс. рублей,
  2016 год: 0 тыс. рублей.
МБ: 81714,34 тыс. рублей, из них:
  2014 год: 26722,34 тыс. рублей,
  2015 год: 27493,5 тыс. рублей,
  2016 год: 27498,5 тыс. рублей.
ВБС: 0 тыс. рублей, из них:
  2014 год: 0 тыс. рублей,
  2015 год: 0 тыс. рублей,
  2016 год: 0 тыс. рублей.</t>
  </si>
  <si>
    <r>
      <t xml:space="preserve">Утвержден постановлением  администрации Терского района от 15.10.2013 №462 </t>
    </r>
    <r>
      <rPr>
        <i/>
        <sz val="8"/>
        <rFont val="Times New Roman"/>
        <family val="1"/>
        <charset val="204"/>
      </rPr>
      <t xml:space="preserve">(в редакции постановления администрации
 Терского района от  03.07.2014 № 355)
</t>
    </r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</si>
</sst>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9" fillId="0" borderId="0" xfId="0" applyFont="1"/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14" fillId="0" borderId="1" xfId="0" applyFont="1" applyFill="1" applyBorder="1" applyAlignment="1">
      <alignment vertical="center" wrapText="1"/>
    </xf>
    <xf numFmtId="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NumberFormat="1" applyFont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Fill="1" applyAlignment="1">
      <alignment wrapText="1"/>
    </xf>
    <xf numFmtId="0" fontId="14" fillId="0" borderId="0" xfId="0" applyNumberFormat="1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right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9" fillId="0" borderId="0" xfId="0" applyFont="1" applyAlignment="1"/>
    <xf numFmtId="0" fontId="14" fillId="0" borderId="2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5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center" wrapText="1"/>
    </xf>
    <xf numFmtId="0" fontId="18" fillId="0" borderId="9" xfId="0" applyFont="1" applyFill="1" applyBorder="1" applyAlignment="1">
      <alignment horizontal="center" wrapText="1"/>
    </xf>
    <xf numFmtId="0" fontId="18" fillId="0" borderId="14" xfId="0" applyFont="1" applyFill="1" applyBorder="1" applyAlignment="1">
      <alignment horizont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5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13" xfId="0" applyFont="1" applyFill="1" applyBorder="1" applyAlignment="1">
      <alignment horizontal="center" wrapText="1"/>
    </xf>
    <xf numFmtId="0" fontId="14" fillId="0" borderId="14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 wrapText="1"/>
    </xf>
    <xf numFmtId="0" fontId="14" fillId="0" borderId="3" xfId="0" applyNumberFormat="1" applyFont="1" applyFill="1" applyBorder="1" applyAlignment="1">
      <alignment vertical="center" wrapText="1"/>
    </xf>
    <xf numFmtId="0" fontId="14" fillId="0" borderId="4" xfId="0" applyNumberFormat="1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0" fontId="23" fillId="0" borderId="4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0" fontId="23" fillId="0" borderId="4" xfId="0" applyFont="1" applyBorder="1" applyAlignment="1">
      <alignment horizontal="center" wrapText="1"/>
    </xf>
    <xf numFmtId="0" fontId="23" fillId="0" borderId="7" xfId="0" applyFont="1" applyBorder="1" applyAlignment="1">
      <alignment horizontal="center" wrapText="1"/>
    </xf>
    <xf numFmtId="0" fontId="23" fillId="0" borderId="13" xfId="0" applyFont="1" applyBorder="1" applyAlignment="1">
      <alignment horizontal="center" wrapText="1"/>
    </xf>
    <xf numFmtId="0" fontId="23" fillId="0" borderId="9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23" fillId="0" borderId="10" xfId="0" applyFont="1" applyBorder="1" applyAlignment="1">
      <alignment horizontal="center" wrapText="1"/>
    </xf>
    <xf numFmtId="0" fontId="23" fillId="0" borderId="15" xfId="0" applyFont="1" applyBorder="1" applyAlignment="1">
      <alignment horizont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2" xfId="0" applyNumberFormat="1" applyFont="1" applyBorder="1" applyAlignment="1">
      <alignment horizontal="center" vertical="center" wrapText="1"/>
    </xf>
    <xf numFmtId="0" fontId="23" fillId="0" borderId="3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>
      <alignment horizontal="center" vertical="center" wrapText="1"/>
    </xf>
    <xf numFmtId="0" fontId="22" fillId="0" borderId="4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wrapText="1"/>
    </xf>
    <xf numFmtId="0" fontId="14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wrapText="1"/>
    </xf>
    <xf numFmtId="0" fontId="14" fillId="0" borderId="7" xfId="0" applyFont="1" applyFill="1" applyBorder="1" applyAlignment="1">
      <alignment horizontal="left" wrapText="1"/>
    </xf>
    <xf numFmtId="0" fontId="14" fillId="0" borderId="8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wrapText="1"/>
    </xf>
    <xf numFmtId="0" fontId="14" fillId="0" borderId="11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33"/>
  <sheetViews>
    <sheetView view="pageBreakPreview" zoomScaleNormal="100" zoomScaleSheetLayoutView="100" workbookViewId="0">
      <selection sqref="A1:B32"/>
    </sheetView>
  </sheetViews>
  <sheetFormatPr defaultRowHeight="15"/>
  <cols>
    <col min="1" max="1" width="39.28515625" style="15" customWidth="1"/>
    <col min="2" max="2" width="73.7109375" style="15" customWidth="1"/>
    <col min="3" max="16384" width="9.140625" style="15"/>
  </cols>
  <sheetData>
    <row r="1" spans="1:2" ht="18.75">
      <c r="A1" s="95" t="s">
        <v>31</v>
      </c>
      <c r="B1" s="95"/>
    </row>
    <row r="2" spans="1:2" ht="18.75">
      <c r="A2" s="95" t="s">
        <v>45</v>
      </c>
      <c r="B2" s="95"/>
    </row>
    <row r="3" spans="1:2" ht="18.75">
      <c r="A3" s="95" t="s">
        <v>77</v>
      </c>
      <c r="B3" s="95"/>
    </row>
    <row r="4" spans="1:2" ht="17.25" customHeight="1">
      <c r="A4" s="16"/>
    </row>
    <row r="5" spans="1:2" ht="48.75" customHeight="1">
      <c r="A5" s="17" t="s">
        <v>32</v>
      </c>
      <c r="B5" s="17" t="s">
        <v>78</v>
      </c>
    </row>
    <row r="6" spans="1:2" ht="45.75" customHeight="1">
      <c r="A6" s="96" t="s">
        <v>33</v>
      </c>
      <c r="B6" s="17" t="s">
        <v>79</v>
      </c>
    </row>
    <row r="7" spans="1:2" ht="57.75" customHeight="1">
      <c r="A7" s="97"/>
      <c r="B7" s="17" t="s">
        <v>80</v>
      </c>
    </row>
    <row r="8" spans="1:2" ht="30.75" customHeight="1">
      <c r="A8" s="97"/>
      <c r="B8" s="17" t="s">
        <v>81</v>
      </c>
    </row>
    <row r="9" spans="1:2" ht="22.5" customHeight="1">
      <c r="A9" s="98"/>
      <c r="B9" s="17" t="s">
        <v>82</v>
      </c>
    </row>
    <row r="10" spans="1:2" ht="37.5" customHeight="1">
      <c r="A10" s="96" t="s">
        <v>34</v>
      </c>
      <c r="B10" s="37" t="str">
        <f>'Пр3. Пок. МП'!B10</f>
        <v xml:space="preserve">Оснащение  учреждений необходимой материально-технической базой </v>
      </c>
    </row>
    <row r="11" spans="1:2" ht="18" customHeight="1">
      <c r="A11" s="97"/>
      <c r="B11" s="37" t="str">
        <f>'Пр3. Пок. МП'!B12</f>
        <v>Количество посещений библиотек</v>
      </c>
    </row>
    <row r="12" spans="1:2" ht="37.5" customHeight="1">
      <c r="A12" s="97"/>
      <c r="B12" s="37" t="str">
        <f>'Пр3. Пок. МП'!B13</f>
        <v>Количество обучающихся в учреждении дополнительного образования детей</v>
      </c>
    </row>
    <row r="13" spans="1:2" ht="57" customHeight="1">
      <c r="A13" s="97"/>
      <c r="B13" s="37" t="str">
        <f>'Пр3. Пок. МП'!B14</f>
        <v>Количество проведенных экскурсий по экспозиционным залам и на комплексе наскальных изображений «Петроглифы Канозера», тематическим и озорным выставкам, временным выставкам</v>
      </c>
    </row>
    <row r="14" spans="1:2" ht="23.25" customHeight="1">
      <c r="A14" s="97"/>
      <c r="B14" s="37" t="str">
        <f>'Пр3. Пок. МП'!B16</f>
        <v>Обустройство археологического памятника «Петроглифы Канозера»</v>
      </c>
    </row>
    <row r="15" spans="1:2" ht="34.5" customHeight="1">
      <c r="A15" s="97"/>
      <c r="B15" s="46" t="str">
        <f>'Пр3. Пок. МП'!B18</f>
        <v>Количество граждан,   получивших помощь в рамках мероприятий, направленных на улучшение жизненной ситуации</v>
      </c>
    </row>
    <row r="16" spans="1:2" ht="32.25" customHeight="1">
      <c r="A16" s="97"/>
      <c r="B16" s="46" t="str">
        <f>'Пр3. Пок. МП'!B23</f>
        <v>Количество проведенных мероприятий для детей и молодежи, в т.ч. для детей-инвалидов</v>
      </c>
    </row>
    <row r="17" spans="1:2" ht="36" customHeight="1">
      <c r="A17" s="97"/>
      <c r="B17" s="46" t="str">
        <f>'Пр3. Пок. МП'!B24</f>
        <v>Количество проведенных мероприятий патриотической  и гражданской направленности</v>
      </c>
    </row>
    <row r="18" spans="1:2" ht="21" customHeight="1">
      <c r="A18" s="97"/>
      <c r="B18" s="46" t="str">
        <f>'Пр3. Пок. МП'!B19</f>
        <v>Количество лиц, получающих выплаты</v>
      </c>
    </row>
    <row r="19" spans="1:2" ht="26.25" customHeight="1">
      <c r="A19" s="97"/>
      <c r="B19" s="46" t="str">
        <f>'Пр3. Пок. МП'!B20</f>
        <v>Количество лиц, получающих социальную поддержку в виде ЕЖКВ</v>
      </c>
    </row>
    <row r="20" spans="1:2" ht="24.75" customHeight="1">
      <c r="A20" s="97"/>
      <c r="B20" s="46" t="str">
        <f>'Пр3. Пок. МП'!B21</f>
        <v>Количество приобретенного жилья</v>
      </c>
    </row>
    <row r="21" spans="1:2" ht="33" customHeight="1">
      <c r="A21" s="97"/>
      <c r="B21" s="46" t="str">
        <f>'Пр3. Пок. МП'!B25</f>
        <v>Количество проведенных мероприятий на поморскую тематику</v>
      </c>
    </row>
    <row r="22" spans="1:2" ht="33" customHeight="1">
      <c r="A22" s="97"/>
      <c r="B22" s="46" t="str">
        <f>'Пр3. Пок. МП'!B26</f>
        <v>Количество проведенных культурно-досуговых мероприятий для детей и молодежи</v>
      </c>
    </row>
    <row r="23" spans="1:2" ht="33" customHeight="1">
      <c r="A23" s="98"/>
      <c r="B23" s="46" t="str">
        <f>'Пр3. Пок. МП'!B27</f>
        <v>Количество проведенных мероприятий по поощрению талантливых и одаренных детей</v>
      </c>
    </row>
    <row r="24" spans="1:2" ht="45" customHeight="1">
      <c r="A24" s="18" t="s">
        <v>35</v>
      </c>
      <c r="B24" s="37" t="s">
        <v>224</v>
      </c>
    </row>
    <row r="25" spans="1:2" ht="51.75" customHeight="1">
      <c r="A25" s="92" t="s">
        <v>61</v>
      </c>
      <c r="B25" s="17" t="s">
        <v>83</v>
      </c>
    </row>
    <row r="26" spans="1:2" ht="31.5" customHeight="1">
      <c r="A26" s="93"/>
      <c r="B26" s="17" t="s">
        <v>84</v>
      </c>
    </row>
    <row r="27" spans="1:2" ht="33" customHeight="1">
      <c r="A27" s="94"/>
      <c r="B27" s="17" t="s">
        <v>85</v>
      </c>
    </row>
    <row r="28" spans="1:2" ht="30" customHeight="1">
      <c r="A28" s="19" t="s">
        <v>36</v>
      </c>
      <c r="B28" s="17" t="s">
        <v>76</v>
      </c>
    </row>
    <row r="29" spans="1:2" ht="271.5" customHeight="1">
      <c r="A29" s="19" t="s">
        <v>37</v>
      </c>
      <c r="B29" s="37" t="s">
        <v>309</v>
      </c>
    </row>
    <row r="30" spans="1:2" ht="35.25" customHeight="1">
      <c r="A30" s="19" t="s">
        <v>38</v>
      </c>
      <c r="B30" s="17" t="s">
        <v>88</v>
      </c>
    </row>
    <row r="31" spans="1:2" ht="39" customHeight="1">
      <c r="A31" s="19" t="s">
        <v>86</v>
      </c>
      <c r="B31" s="51" t="s">
        <v>87</v>
      </c>
    </row>
    <row r="32" spans="1:2" ht="63" customHeight="1">
      <c r="A32" s="19" t="s">
        <v>39</v>
      </c>
      <c r="B32" s="17" t="s">
        <v>308</v>
      </c>
    </row>
    <row r="33" spans="1:1">
      <c r="A33" s="20"/>
    </row>
  </sheetData>
  <mergeCells count="6">
    <mergeCell ref="A25:A27"/>
    <mergeCell ref="A1:B1"/>
    <mergeCell ref="A2:B2"/>
    <mergeCell ref="A3:B3"/>
    <mergeCell ref="A6:A9"/>
    <mergeCell ref="A10:A23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view="pageBreakPreview" zoomScaleNormal="100" zoomScaleSheetLayoutView="100" workbookViewId="0">
      <selection sqref="A1:N29"/>
    </sheetView>
  </sheetViews>
  <sheetFormatPr defaultRowHeight="12.75"/>
  <cols>
    <col min="1" max="1" width="6.42578125" style="13" customWidth="1"/>
    <col min="2" max="2" width="37" style="11" customWidth="1"/>
    <col min="3" max="3" width="9.140625" style="11"/>
    <col min="4" max="5" width="6.140625" style="13" customWidth="1"/>
    <col min="6" max="6" width="6" style="13" customWidth="1"/>
    <col min="7" max="12" width="5.7109375" style="81" customWidth="1"/>
    <col min="13" max="13" width="33.140625" style="11" customWidth="1"/>
    <col min="14" max="14" width="37" style="11" customWidth="1"/>
    <col min="15" max="16384" width="9.140625" style="11"/>
  </cols>
  <sheetData>
    <row r="1" spans="1:14">
      <c r="A1" s="9"/>
      <c r="B1" s="10"/>
      <c r="C1" s="10"/>
      <c r="D1" s="9"/>
      <c r="E1" s="9"/>
      <c r="F1" s="9"/>
      <c r="G1" s="76"/>
      <c r="H1" s="76"/>
      <c r="I1" s="76"/>
      <c r="J1" s="76"/>
      <c r="K1" s="76"/>
      <c r="L1" s="76"/>
      <c r="M1" s="10"/>
      <c r="N1" s="10"/>
    </row>
    <row r="2" spans="1:14" ht="14.25">
      <c r="A2" s="99" t="s">
        <v>46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"/>
    </row>
    <row r="4" spans="1:14" ht="33.75" customHeight="1">
      <c r="A4" s="105" t="s">
        <v>17</v>
      </c>
      <c r="B4" s="105" t="s">
        <v>47</v>
      </c>
      <c r="C4" s="105" t="s">
        <v>18</v>
      </c>
      <c r="D4" s="105" t="s">
        <v>40</v>
      </c>
      <c r="E4" s="105"/>
      <c r="F4" s="105"/>
      <c r="G4" s="105"/>
      <c r="H4" s="105"/>
      <c r="I4" s="105"/>
      <c r="J4" s="105"/>
      <c r="K4" s="105"/>
      <c r="L4" s="105"/>
      <c r="M4" s="106" t="s">
        <v>21</v>
      </c>
      <c r="N4" s="106" t="s">
        <v>43</v>
      </c>
    </row>
    <row r="5" spans="1:14">
      <c r="A5" s="105"/>
      <c r="B5" s="105"/>
      <c r="C5" s="105"/>
      <c r="D5" s="43">
        <v>2012</v>
      </c>
      <c r="E5" s="111">
        <v>2013</v>
      </c>
      <c r="F5" s="112"/>
      <c r="G5" s="107">
        <v>2014</v>
      </c>
      <c r="H5" s="107"/>
      <c r="I5" s="107">
        <v>2015</v>
      </c>
      <c r="J5" s="107"/>
      <c r="K5" s="107">
        <v>2016</v>
      </c>
      <c r="L5" s="107"/>
      <c r="M5" s="108"/>
      <c r="N5" s="108"/>
    </row>
    <row r="6" spans="1:14">
      <c r="A6" s="105"/>
      <c r="B6" s="106"/>
      <c r="C6" s="106"/>
      <c r="D6" s="44" t="s">
        <v>19</v>
      </c>
      <c r="E6" s="44" t="s">
        <v>20</v>
      </c>
      <c r="F6" s="44" t="s">
        <v>19</v>
      </c>
      <c r="G6" s="77" t="s">
        <v>20</v>
      </c>
      <c r="H6" s="77" t="s">
        <v>19</v>
      </c>
      <c r="I6" s="77" t="s">
        <v>20</v>
      </c>
      <c r="J6" s="77" t="s">
        <v>19</v>
      </c>
      <c r="K6" s="77" t="s">
        <v>20</v>
      </c>
      <c r="L6" s="77" t="s">
        <v>19</v>
      </c>
      <c r="M6" s="108"/>
      <c r="N6" s="108"/>
    </row>
    <row r="7" spans="1:14" ht="21" customHeight="1">
      <c r="A7" s="7"/>
      <c r="B7" s="109" t="s">
        <v>225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</row>
    <row r="8" spans="1:14" ht="23.25" customHeight="1">
      <c r="A8" s="7" t="s">
        <v>63</v>
      </c>
      <c r="B8" s="109" t="s">
        <v>62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</row>
    <row r="9" spans="1:14" ht="32.25" customHeight="1">
      <c r="A9" s="7" t="s">
        <v>8</v>
      </c>
      <c r="B9" s="110" t="str">
        <f>'Пр2 Паспорт МП'!B25</f>
        <v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</row>
    <row r="10" spans="1:14" ht="25.5">
      <c r="A10" s="7" t="s">
        <v>22</v>
      </c>
      <c r="B10" s="3" t="s">
        <v>106</v>
      </c>
      <c r="C10" s="3" t="s">
        <v>74</v>
      </c>
      <c r="D10" s="8" t="s">
        <v>75</v>
      </c>
      <c r="E10" s="8" t="s">
        <v>75</v>
      </c>
      <c r="F10" s="8"/>
      <c r="G10" s="78" t="s">
        <v>291</v>
      </c>
      <c r="H10" s="78"/>
      <c r="I10" s="78" t="s">
        <v>75</v>
      </c>
      <c r="J10" s="78"/>
      <c r="K10" s="78" t="s">
        <v>75</v>
      </c>
      <c r="L10" s="78"/>
      <c r="M10" s="3" t="s">
        <v>307</v>
      </c>
      <c r="N10" s="3" t="s">
        <v>306</v>
      </c>
    </row>
    <row r="11" spans="1:14">
      <c r="A11" s="34" t="s">
        <v>9</v>
      </c>
      <c r="B11" s="100" t="str">
        <f>'Пр2 Паспорт МП'!B26</f>
        <v xml:space="preserve">2. ВЦП МО ТР  «Сохранение и развитие культуры муниципального образования Терский район» на 2014-2016 годы
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2"/>
    </row>
    <row r="12" spans="1:14">
      <c r="A12" s="34" t="s">
        <v>44</v>
      </c>
      <c r="B12" s="3" t="s">
        <v>113</v>
      </c>
      <c r="C12" s="3" t="s">
        <v>229</v>
      </c>
      <c r="D12" s="8">
        <v>58330</v>
      </c>
      <c r="E12" s="8">
        <v>57000</v>
      </c>
      <c r="F12" s="8"/>
      <c r="G12" s="78">
        <v>57000</v>
      </c>
      <c r="H12" s="78"/>
      <c r="I12" s="78">
        <v>57000</v>
      </c>
      <c r="J12" s="78"/>
      <c r="K12" s="78">
        <v>57000</v>
      </c>
      <c r="L12" s="78"/>
      <c r="M12" s="3" t="s">
        <v>226</v>
      </c>
      <c r="N12" s="3" t="s">
        <v>93</v>
      </c>
    </row>
    <row r="13" spans="1:14" ht="27" customHeight="1">
      <c r="A13" s="34" t="s">
        <v>66</v>
      </c>
      <c r="B13" s="45" t="s">
        <v>227</v>
      </c>
      <c r="C13" s="4" t="s">
        <v>228</v>
      </c>
      <c r="D13" s="34">
        <v>90</v>
      </c>
      <c r="E13" s="34">
        <v>90</v>
      </c>
      <c r="F13" s="34"/>
      <c r="G13" s="79">
        <v>90</v>
      </c>
      <c r="H13" s="79"/>
      <c r="I13" s="79">
        <v>90</v>
      </c>
      <c r="J13" s="79"/>
      <c r="K13" s="79">
        <v>90</v>
      </c>
      <c r="L13" s="79"/>
      <c r="M13" s="4" t="s">
        <v>233</v>
      </c>
      <c r="N13" s="4" t="s">
        <v>118</v>
      </c>
    </row>
    <row r="14" spans="1:14" ht="68.25" customHeight="1">
      <c r="A14" s="34" t="s">
        <v>236</v>
      </c>
      <c r="B14" s="4" t="s">
        <v>230</v>
      </c>
      <c r="C14" s="4" t="s">
        <v>231</v>
      </c>
      <c r="D14" s="34" t="s">
        <v>243</v>
      </c>
      <c r="E14" s="34">
        <v>23</v>
      </c>
      <c r="F14" s="34"/>
      <c r="G14" s="79">
        <v>60</v>
      </c>
      <c r="H14" s="79"/>
      <c r="I14" s="79">
        <v>60</v>
      </c>
      <c r="J14" s="79"/>
      <c r="K14" s="79">
        <v>60</v>
      </c>
      <c r="L14" s="79"/>
      <c r="M14" s="4" t="s">
        <v>232</v>
      </c>
      <c r="N14" s="4" t="s">
        <v>104</v>
      </c>
    </row>
    <row r="15" spans="1:14" s="83" customFormat="1" ht="25.5">
      <c r="A15" s="4" t="s">
        <v>237</v>
      </c>
      <c r="B15" s="4" t="s">
        <v>234</v>
      </c>
      <c r="C15" s="4" t="s">
        <v>231</v>
      </c>
      <c r="D15" s="4">
        <v>21</v>
      </c>
      <c r="E15" s="4">
        <v>21</v>
      </c>
      <c r="F15" s="4"/>
      <c r="G15" s="82">
        <v>30</v>
      </c>
      <c r="H15" s="82"/>
      <c r="I15" s="82">
        <v>30</v>
      </c>
      <c r="J15" s="82"/>
      <c r="K15" s="82">
        <v>30</v>
      </c>
      <c r="L15" s="82"/>
      <c r="M15" s="4" t="s">
        <v>235</v>
      </c>
      <c r="N15" s="4" t="s">
        <v>137</v>
      </c>
    </row>
    <row r="16" spans="1:14" s="83" customFormat="1" ht="25.5">
      <c r="A16" s="4" t="s">
        <v>278</v>
      </c>
      <c r="B16" s="4" t="s">
        <v>249</v>
      </c>
      <c r="C16" s="4" t="s">
        <v>74</v>
      </c>
      <c r="D16" s="4" t="s">
        <v>291</v>
      </c>
      <c r="E16" s="4" t="s">
        <v>291</v>
      </c>
      <c r="F16" s="4" t="s">
        <v>291</v>
      </c>
      <c r="G16" s="82" t="s">
        <v>75</v>
      </c>
      <c r="H16" s="82"/>
      <c r="I16" s="82" t="s">
        <v>243</v>
      </c>
      <c r="J16" s="82"/>
      <c r="K16" s="82" t="s">
        <v>243</v>
      </c>
      <c r="L16" s="82"/>
      <c r="M16" s="4" t="s">
        <v>232</v>
      </c>
      <c r="N16" s="4" t="s">
        <v>104</v>
      </c>
    </row>
    <row r="17" spans="1:14" ht="33.75" customHeight="1">
      <c r="A17" s="34" t="s">
        <v>64</v>
      </c>
      <c r="B17" s="100" t="str">
        <f>'Пр2 Паспорт МП'!B27</f>
        <v xml:space="preserve">3. ВЦП МО ТР «Поддержка семьи и гражданской активности населения в Терском районе на 2014-2016 годы»
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2"/>
    </row>
    <row r="18" spans="1:14" ht="42" customHeight="1">
      <c r="A18" s="34" t="s">
        <v>65</v>
      </c>
      <c r="B18" s="3" t="s">
        <v>242</v>
      </c>
      <c r="C18" s="4" t="s">
        <v>228</v>
      </c>
      <c r="D18" s="7">
        <v>2630</v>
      </c>
      <c r="E18" s="7">
        <v>2631</v>
      </c>
      <c r="F18" s="7"/>
      <c r="G18" s="79">
        <v>2635</v>
      </c>
      <c r="H18" s="79"/>
      <c r="I18" s="79">
        <v>2636</v>
      </c>
      <c r="J18" s="79"/>
      <c r="K18" s="79">
        <v>2636</v>
      </c>
      <c r="L18" s="79"/>
      <c r="M18" s="4" t="s">
        <v>287</v>
      </c>
      <c r="N18" s="4" t="s">
        <v>87</v>
      </c>
    </row>
    <row r="19" spans="1:14" ht="33" customHeight="1">
      <c r="A19" s="34" t="s">
        <v>279</v>
      </c>
      <c r="B19" s="3" t="s">
        <v>283</v>
      </c>
      <c r="C19" s="4" t="s">
        <v>228</v>
      </c>
      <c r="D19" s="34"/>
      <c r="E19" s="34"/>
      <c r="F19" s="34"/>
      <c r="G19" s="79">
        <v>37</v>
      </c>
      <c r="H19" s="79"/>
      <c r="I19" s="79" t="s">
        <v>243</v>
      </c>
      <c r="J19" s="79"/>
      <c r="K19" s="79" t="s">
        <v>243</v>
      </c>
      <c r="L19" s="79"/>
      <c r="M19" s="4" t="s">
        <v>286</v>
      </c>
      <c r="N19" s="4" t="s">
        <v>288</v>
      </c>
    </row>
    <row r="20" spans="1:14" ht="33.75" customHeight="1">
      <c r="A20" s="34" t="s">
        <v>280</v>
      </c>
      <c r="B20" s="3" t="s">
        <v>281</v>
      </c>
      <c r="C20" s="4" t="s">
        <v>228</v>
      </c>
      <c r="D20" s="34"/>
      <c r="E20" s="34"/>
      <c r="F20" s="34"/>
      <c r="G20" s="79">
        <v>355</v>
      </c>
      <c r="H20" s="79"/>
      <c r="I20" s="79" t="s">
        <v>243</v>
      </c>
      <c r="J20" s="79"/>
      <c r="K20" s="79" t="s">
        <v>243</v>
      </c>
      <c r="L20" s="79"/>
      <c r="M20" s="4" t="s">
        <v>289</v>
      </c>
      <c r="N20" s="4" t="s">
        <v>290</v>
      </c>
    </row>
    <row r="21" spans="1:14" ht="34.5" customHeight="1">
      <c r="A21" s="34" t="s">
        <v>284</v>
      </c>
      <c r="B21" s="45" t="s">
        <v>285</v>
      </c>
      <c r="C21" s="75" t="s">
        <v>231</v>
      </c>
      <c r="D21" s="34">
        <v>4</v>
      </c>
      <c r="E21" s="34">
        <v>3</v>
      </c>
      <c r="F21" s="34">
        <v>3</v>
      </c>
      <c r="G21" s="79">
        <v>2</v>
      </c>
      <c r="H21" s="79"/>
      <c r="I21" s="79" t="s">
        <v>243</v>
      </c>
      <c r="J21" s="79"/>
      <c r="K21" s="79" t="s">
        <v>243</v>
      </c>
      <c r="L21" s="79"/>
      <c r="M21" s="4" t="s">
        <v>286</v>
      </c>
      <c r="N21" s="4" t="s">
        <v>288</v>
      </c>
    </row>
    <row r="22" spans="1:14" ht="14.25" customHeight="1">
      <c r="A22" s="34" t="s">
        <v>69</v>
      </c>
      <c r="B22" s="100" t="str">
        <f>'Пр2 Паспорт МП'!B24</f>
        <v>Подпрограмма МО ТР «Дети  и молодежь Терского района» на  2014  - 2016 годы</v>
      </c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2"/>
    </row>
    <row r="23" spans="1:14" ht="65.25" customHeight="1">
      <c r="A23" s="34" t="s">
        <v>70</v>
      </c>
      <c r="B23" s="62" t="s">
        <v>167</v>
      </c>
      <c r="C23" s="52" t="s">
        <v>231</v>
      </c>
      <c r="D23" s="52">
        <v>23</v>
      </c>
      <c r="E23" s="52">
        <v>23</v>
      </c>
      <c r="F23" s="52"/>
      <c r="G23" s="80">
        <v>23</v>
      </c>
      <c r="H23" s="80"/>
      <c r="I23" s="80">
        <v>23</v>
      </c>
      <c r="J23" s="80"/>
      <c r="K23" s="80">
        <v>23</v>
      </c>
      <c r="L23" s="80"/>
      <c r="M23" s="85" t="s">
        <v>299</v>
      </c>
      <c r="N23" s="85" t="s">
        <v>300</v>
      </c>
    </row>
    <row r="24" spans="1:14" ht="81" customHeight="1">
      <c r="A24" s="34" t="s">
        <v>238</v>
      </c>
      <c r="B24" s="62" t="s">
        <v>173</v>
      </c>
      <c r="C24" s="52" t="s">
        <v>231</v>
      </c>
      <c r="D24" s="52">
        <v>18</v>
      </c>
      <c r="E24" s="52">
        <v>18</v>
      </c>
      <c r="F24" s="52"/>
      <c r="G24" s="80">
        <v>18</v>
      </c>
      <c r="H24" s="80"/>
      <c r="I24" s="80">
        <v>18</v>
      </c>
      <c r="J24" s="80"/>
      <c r="K24" s="80">
        <v>18</v>
      </c>
      <c r="L24" s="80"/>
      <c r="M24" s="85" t="s">
        <v>301</v>
      </c>
      <c r="N24" s="85" t="s">
        <v>302</v>
      </c>
    </row>
    <row r="25" spans="1:14" ht="36">
      <c r="A25" s="34" t="s">
        <v>239</v>
      </c>
      <c r="B25" s="62" t="s">
        <v>176</v>
      </c>
      <c r="C25" s="52" t="s">
        <v>231</v>
      </c>
      <c r="D25" s="52">
        <v>7</v>
      </c>
      <c r="E25" s="52">
        <v>7</v>
      </c>
      <c r="F25" s="52"/>
      <c r="G25" s="80">
        <v>7</v>
      </c>
      <c r="H25" s="80"/>
      <c r="I25" s="80">
        <v>7</v>
      </c>
      <c r="J25" s="80"/>
      <c r="K25" s="80">
        <v>7</v>
      </c>
      <c r="L25" s="80"/>
      <c r="M25" s="86" t="s">
        <v>303</v>
      </c>
      <c r="N25" s="86" t="s">
        <v>304</v>
      </c>
    </row>
    <row r="26" spans="1:14" ht="38.25" customHeight="1">
      <c r="A26" s="34" t="s">
        <v>240</v>
      </c>
      <c r="B26" s="62" t="s">
        <v>195</v>
      </c>
      <c r="C26" s="52" t="s">
        <v>231</v>
      </c>
      <c r="D26" s="52">
        <v>9</v>
      </c>
      <c r="E26" s="52">
        <v>9</v>
      </c>
      <c r="F26" s="52"/>
      <c r="G26" s="80">
        <v>9</v>
      </c>
      <c r="H26" s="80"/>
      <c r="I26" s="80">
        <v>9</v>
      </c>
      <c r="J26" s="80"/>
      <c r="K26" s="80">
        <v>9</v>
      </c>
      <c r="L26" s="80"/>
      <c r="M26" s="63" t="s">
        <v>244</v>
      </c>
      <c r="N26" s="64" t="s">
        <v>196</v>
      </c>
    </row>
    <row r="27" spans="1:14" ht="25.5">
      <c r="A27" s="34" t="s">
        <v>241</v>
      </c>
      <c r="B27" s="62" t="s">
        <v>210</v>
      </c>
      <c r="C27" s="52" t="s">
        <v>231</v>
      </c>
      <c r="D27" s="52">
        <v>2</v>
      </c>
      <c r="E27" s="52">
        <v>2</v>
      </c>
      <c r="F27" s="52"/>
      <c r="G27" s="80">
        <v>2</v>
      </c>
      <c r="H27" s="80"/>
      <c r="I27" s="80">
        <v>2</v>
      </c>
      <c r="J27" s="80"/>
      <c r="K27" s="80">
        <v>2</v>
      </c>
      <c r="L27" s="80"/>
      <c r="M27" s="86" t="s">
        <v>305</v>
      </c>
      <c r="N27" s="86" t="s">
        <v>298</v>
      </c>
    </row>
    <row r="29" spans="1:14" ht="19.5" customHeight="1">
      <c r="A29" s="103" t="s">
        <v>48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2"/>
    </row>
    <row r="30" spans="1:14">
      <c r="F30" s="14"/>
    </row>
    <row r="31" spans="1:14">
      <c r="F31" s="14"/>
    </row>
    <row r="32" spans="1:14">
      <c r="F32" s="14"/>
    </row>
    <row r="33" spans="6:6">
      <c r="F33" s="14"/>
    </row>
    <row r="34" spans="6:6">
      <c r="F34" s="14"/>
    </row>
    <row r="35" spans="6:6">
      <c r="F35" s="14"/>
    </row>
  </sheetData>
  <mergeCells count="18">
    <mergeCell ref="B22:N22"/>
    <mergeCell ref="E5:F5"/>
    <mergeCell ref="A2:M2"/>
    <mergeCell ref="B11:N11"/>
    <mergeCell ref="A29:M29"/>
    <mergeCell ref="A4:A6"/>
    <mergeCell ref="B4:B6"/>
    <mergeCell ref="C4:C6"/>
    <mergeCell ref="D4:L4"/>
    <mergeCell ref="G5:H5"/>
    <mergeCell ref="I5:J5"/>
    <mergeCell ref="M4:M6"/>
    <mergeCell ref="K5:L5"/>
    <mergeCell ref="B8:N8"/>
    <mergeCell ref="N4:N6"/>
    <mergeCell ref="B7:N7"/>
    <mergeCell ref="B9:N9"/>
    <mergeCell ref="B17:N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view="pageBreakPreview" zoomScaleNormal="100" zoomScaleSheetLayoutView="100" workbookViewId="0">
      <selection sqref="A1:E14"/>
    </sheetView>
  </sheetViews>
  <sheetFormatPr defaultRowHeight="15"/>
  <cols>
    <col min="1" max="1" width="47.42578125" style="1" customWidth="1"/>
    <col min="2" max="5" width="8.7109375" style="1" customWidth="1"/>
    <col min="6" max="16384" width="9.140625" style="1"/>
  </cols>
  <sheetData>
    <row r="1" spans="1:5">
      <c r="A1" s="113" t="s">
        <v>49</v>
      </c>
      <c r="B1" s="113"/>
      <c r="C1" s="113"/>
      <c r="D1" s="113"/>
      <c r="E1" s="113"/>
    </row>
    <row r="3" spans="1:5" ht="16.5" customHeight="1">
      <c r="A3" s="114" t="s">
        <v>50</v>
      </c>
      <c r="B3" s="116" t="s">
        <v>41</v>
      </c>
      <c r="C3" s="116"/>
      <c r="D3" s="116"/>
      <c r="E3" s="116"/>
    </row>
    <row r="4" spans="1:5" ht="16.5" customHeight="1">
      <c r="A4" s="115"/>
      <c r="B4" s="88" t="s">
        <v>7</v>
      </c>
      <c r="C4" s="89">
        <v>2014</v>
      </c>
      <c r="D4" s="89">
        <v>2015</v>
      </c>
      <c r="E4" s="89">
        <v>2016</v>
      </c>
    </row>
    <row r="5" spans="1:5" ht="25.5" customHeight="1">
      <c r="A5" s="2" t="str">
        <f>'Пр7. Фин.МП'!A5:A9</f>
        <v>Муниципальная программа ""Развитие культуры"</v>
      </c>
      <c r="B5" s="5">
        <f>B7+B9+B11+B13</f>
        <v>131375.54</v>
      </c>
      <c r="C5" s="5">
        <f t="shared" ref="C5:E5" si="0">C7+C9+C11+C13</f>
        <v>73744.34</v>
      </c>
      <c r="D5" s="5">
        <f t="shared" si="0"/>
        <v>28813.1</v>
      </c>
      <c r="E5" s="5">
        <f t="shared" si="0"/>
        <v>28818.1</v>
      </c>
    </row>
    <row r="6" spans="1:5" ht="38.25" customHeight="1">
      <c r="A6" s="2" t="s">
        <v>60</v>
      </c>
      <c r="B6" s="5">
        <f>B5</f>
        <v>131375.54</v>
      </c>
      <c r="C6" s="5">
        <f>C5</f>
        <v>73744.34</v>
      </c>
      <c r="D6" s="5">
        <f>D5</f>
        <v>28813.1</v>
      </c>
      <c r="E6" s="5">
        <f>E5</f>
        <v>28818.1</v>
      </c>
    </row>
    <row r="7" spans="1:5" ht="55.5" customHeight="1">
      <c r="A7" s="2" t="str">
        <f>'Пр2 Паспорт МП'!B25</f>
        <v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v>
      </c>
      <c r="B7" s="5">
        <f>'Пр7. Фин.МП'!C10</f>
        <v>1774</v>
      </c>
      <c r="C7" s="5">
        <f>'Пр7. Фин.МП'!D10</f>
        <v>300</v>
      </c>
      <c r="D7" s="5">
        <f>'Пр7. Фин.МП'!E10</f>
        <v>737</v>
      </c>
      <c r="E7" s="5">
        <f>'Пр7. Фин.МП'!F10</f>
        <v>737</v>
      </c>
    </row>
    <row r="8" spans="1:5" ht="34.5" customHeight="1">
      <c r="A8" s="2" t="s">
        <v>60</v>
      </c>
      <c r="B8" s="5">
        <f>B7</f>
        <v>1774</v>
      </c>
      <c r="C8" s="5">
        <f>C7</f>
        <v>300</v>
      </c>
      <c r="D8" s="5">
        <f>D7</f>
        <v>737</v>
      </c>
      <c r="E8" s="5">
        <f>E7</f>
        <v>737</v>
      </c>
    </row>
    <row r="9" spans="1:5" ht="51" customHeight="1">
      <c r="A9" s="2" t="str">
        <f>'Пр2 Паспорт МП'!B26</f>
        <v xml:space="preserve">2. ВЦП МО ТР  «Сохранение и развитие культуры муниципального образования Терский район» на 2014-2016 годы
</v>
      </c>
      <c r="B9" s="5">
        <f>'Пр7. Фин.МП'!C15</f>
        <v>96133.84</v>
      </c>
      <c r="C9" s="5">
        <f>'Пр7. Фин.МП'!D15</f>
        <v>41215.64</v>
      </c>
      <c r="D9" s="5">
        <f>'Пр7. Фин.МП'!E15</f>
        <v>27456.6</v>
      </c>
      <c r="E9" s="5">
        <f>'Пр7. Фин.МП'!F15</f>
        <v>27461.599999999999</v>
      </c>
    </row>
    <row r="10" spans="1:5" ht="33" customHeight="1">
      <c r="A10" s="2" t="s">
        <v>60</v>
      </c>
      <c r="B10" s="5">
        <f>B9</f>
        <v>96133.84</v>
      </c>
      <c r="C10" s="5">
        <f>C9</f>
        <v>41215.64</v>
      </c>
      <c r="D10" s="5">
        <f>D9</f>
        <v>27456.6</v>
      </c>
      <c r="E10" s="5">
        <f>E9</f>
        <v>27461.599999999999</v>
      </c>
    </row>
    <row r="11" spans="1:5" ht="45" customHeight="1">
      <c r="A11" s="2" t="str">
        <f>'Пр2 Паспорт МП'!B27</f>
        <v xml:space="preserve">3. ВЦП МО ТР «Поддержка семьи и гражданской активности населения в Терском районе на 2014-2016 годы»
</v>
      </c>
      <c r="B11" s="5">
        <f>'Пр7. Фин.МП'!C20</f>
        <v>32275.700000000004</v>
      </c>
      <c r="C11" s="5">
        <f>'Пр7. Фин.МП'!D20</f>
        <v>31865.700000000004</v>
      </c>
      <c r="D11" s="5">
        <f>'Пр7. Фин.МП'!E20</f>
        <v>205</v>
      </c>
      <c r="E11" s="5">
        <f>'Пр7. Фин.МП'!F20</f>
        <v>205</v>
      </c>
    </row>
    <row r="12" spans="1:5" ht="45" customHeight="1">
      <c r="A12" s="2" t="s">
        <v>60</v>
      </c>
      <c r="B12" s="5">
        <f>B11</f>
        <v>32275.700000000004</v>
      </c>
      <c r="C12" s="5">
        <f t="shared" ref="C12:E12" si="1">C11</f>
        <v>31865.700000000004</v>
      </c>
      <c r="D12" s="5">
        <f t="shared" si="1"/>
        <v>205</v>
      </c>
      <c r="E12" s="5">
        <f t="shared" si="1"/>
        <v>205</v>
      </c>
    </row>
    <row r="13" spans="1:5" ht="45" customHeight="1">
      <c r="A13" s="2" t="str">
        <f>'Пр2 Паспорт МП'!B24</f>
        <v>Подпрограмма МО ТР «Дети  и молодежь Терского района» на  2014  - 2016 годы</v>
      </c>
      <c r="B13" s="5">
        <f>'Пр7. Фин.МП'!C25</f>
        <v>1192</v>
      </c>
      <c r="C13" s="5">
        <f>'Пр7. Фин.МП'!D25</f>
        <v>363</v>
      </c>
      <c r="D13" s="5">
        <f>'Пр7. Фин.МП'!E25</f>
        <v>414.5</v>
      </c>
      <c r="E13" s="5">
        <f>'Пр7. Фин.МП'!F25</f>
        <v>414.5</v>
      </c>
    </row>
    <row r="14" spans="1:5" ht="31.5" customHeight="1">
      <c r="A14" s="2" t="s">
        <v>60</v>
      </c>
      <c r="B14" s="5">
        <f>B13</f>
        <v>1192</v>
      </c>
      <c r="C14" s="5">
        <f t="shared" ref="C14:E14" si="2">C13</f>
        <v>363</v>
      </c>
      <c r="D14" s="5">
        <f t="shared" si="2"/>
        <v>414.5</v>
      </c>
      <c r="E14" s="5">
        <f t="shared" si="2"/>
        <v>414.5</v>
      </c>
    </row>
  </sheetData>
  <mergeCells count="3">
    <mergeCell ref="A1:E1"/>
    <mergeCell ref="A3:A4"/>
    <mergeCell ref="B3:E3"/>
  </mergeCells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Normal="100" zoomScaleSheetLayoutView="100" workbookViewId="0">
      <selection sqref="A1:F29"/>
    </sheetView>
  </sheetViews>
  <sheetFormatPr defaultRowHeight="15"/>
  <cols>
    <col min="1" max="1" width="44" style="1" customWidth="1"/>
    <col min="2" max="2" width="9" style="1" customWidth="1"/>
    <col min="3" max="6" width="7.85546875" style="1" customWidth="1"/>
    <col min="7" max="16384" width="9.140625" style="1"/>
  </cols>
  <sheetData>
    <row r="1" spans="1:6" ht="36" customHeight="1">
      <c r="A1" s="117" t="s">
        <v>222</v>
      </c>
      <c r="B1" s="117"/>
      <c r="C1" s="117"/>
      <c r="D1" s="117"/>
      <c r="E1" s="117"/>
      <c r="F1" s="117"/>
    </row>
    <row r="3" spans="1:6" ht="16.5" customHeight="1">
      <c r="A3" s="120"/>
      <c r="B3" s="119"/>
      <c r="C3" s="116" t="s">
        <v>51</v>
      </c>
      <c r="D3" s="116"/>
      <c r="E3" s="116"/>
      <c r="F3" s="116"/>
    </row>
    <row r="4" spans="1:6" ht="16.5" customHeight="1">
      <c r="A4" s="120"/>
      <c r="B4" s="119"/>
      <c r="C4" s="88" t="s">
        <v>7</v>
      </c>
      <c r="D4" s="89">
        <v>2014</v>
      </c>
      <c r="E4" s="89">
        <v>2015</v>
      </c>
      <c r="F4" s="89">
        <v>2016</v>
      </c>
    </row>
    <row r="5" spans="1:6" ht="16.5" customHeight="1">
      <c r="A5" s="118" t="s">
        <v>223</v>
      </c>
      <c r="B5" s="6" t="s">
        <v>7</v>
      </c>
      <c r="C5" s="41">
        <f>'Пр14. План'!E7</f>
        <v>131375.54</v>
      </c>
      <c r="D5" s="41">
        <f>'Пр14. План'!E8</f>
        <v>73744.34</v>
      </c>
      <c r="E5" s="41">
        <f>'Пр14. План'!E9</f>
        <v>28813.1</v>
      </c>
      <c r="F5" s="41">
        <f>'Пр14. План'!E10</f>
        <v>28818.1</v>
      </c>
    </row>
    <row r="6" spans="1:6" ht="16.5" customHeight="1">
      <c r="A6" s="118"/>
      <c r="B6" s="5" t="s">
        <v>3</v>
      </c>
      <c r="C6" s="41">
        <f>'Пр14. План'!F7</f>
        <v>49606.600000000006</v>
      </c>
      <c r="D6" s="41">
        <f>'Пр14. План'!F8</f>
        <v>46967.4</v>
      </c>
      <c r="E6" s="41">
        <f>'Пр14. План'!F9</f>
        <v>1319.6</v>
      </c>
      <c r="F6" s="41">
        <f>'Пр14. План'!F10</f>
        <v>1319.6</v>
      </c>
    </row>
    <row r="7" spans="1:6" ht="16.5" customHeight="1">
      <c r="A7" s="118"/>
      <c r="B7" s="5" t="s">
        <v>4</v>
      </c>
      <c r="C7" s="41">
        <f>'Пр14. План'!G7</f>
        <v>54.6</v>
      </c>
      <c r="D7" s="41">
        <f>'Пр14. План'!G8</f>
        <v>54.6</v>
      </c>
      <c r="E7" s="41">
        <f>'Пр14. План'!G9</f>
        <v>0</v>
      </c>
      <c r="F7" s="41">
        <f>'Пр14. План'!G10</f>
        <v>0</v>
      </c>
    </row>
    <row r="8" spans="1:6" ht="16.5" customHeight="1">
      <c r="A8" s="118"/>
      <c r="B8" s="5" t="s">
        <v>5</v>
      </c>
      <c r="C8" s="41">
        <f>'Пр14. План'!H7</f>
        <v>81714.340000000011</v>
      </c>
      <c r="D8" s="41">
        <f>'Пр14. План'!H8</f>
        <v>26722.34</v>
      </c>
      <c r="E8" s="41">
        <f>'Пр14. План'!G10</f>
        <v>0</v>
      </c>
      <c r="F8" s="41">
        <f>'Пр14. План'!H10</f>
        <v>27498.5</v>
      </c>
    </row>
    <row r="9" spans="1:6" ht="16.5" customHeight="1">
      <c r="A9" s="118"/>
      <c r="B9" s="5" t="s">
        <v>6</v>
      </c>
      <c r="C9" s="41">
        <f>'Пр14. План'!I7</f>
        <v>0</v>
      </c>
      <c r="D9" s="41">
        <f>'Пр14. План'!I8</f>
        <v>0</v>
      </c>
      <c r="E9" s="41">
        <f>'Пр14. План'!G10</f>
        <v>0</v>
      </c>
      <c r="F9" s="41">
        <f>'Пр14. План'!I10</f>
        <v>0</v>
      </c>
    </row>
    <row r="10" spans="1:6" ht="16.5" customHeight="1">
      <c r="A10" s="118" t="str">
        <f>'Пр2 Паспорт МП'!B25</f>
        <v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v>
      </c>
      <c r="B10" s="6" t="s">
        <v>7</v>
      </c>
      <c r="C10" s="41">
        <f>'Пр14. План'!E11</f>
        <v>1774</v>
      </c>
      <c r="D10" s="41">
        <f>'Пр14. План'!E12</f>
        <v>300</v>
      </c>
      <c r="E10" s="41">
        <f>'Пр14. План'!E13</f>
        <v>737</v>
      </c>
      <c r="F10" s="41">
        <f>'Пр14. План'!E14</f>
        <v>737</v>
      </c>
    </row>
    <row r="11" spans="1:6" ht="16.5" customHeight="1">
      <c r="A11" s="118"/>
      <c r="B11" s="5" t="s">
        <v>3</v>
      </c>
      <c r="C11" s="41">
        <f>'Пр14. План'!F11</f>
        <v>0</v>
      </c>
      <c r="D11" s="41">
        <f>'Пр14. План'!F12</f>
        <v>0</v>
      </c>
      <c r="E11" s="41">
        <f>'Пр14. План'!F13</f>
        <v>0</v>
      </c>
      <c r="F11" s="41">
        <f>'Пр14. План'!F14</f>
        <v>0</v>
      </c>
    </row>
    <row r="12" spans="1:6" ht="16.5" customHeight="1">
      <c r="A12" s="118"/>
      <c r="B12" s="5" t="s">
        <v>4</v>
      </c>
      <c r="C12" s="41">
        <f>'Пр14. План'!G11</f>
        <v>0</v>
      </c>
      <c r="D12" s="41">
        <f>'Пр14. План'!G12</f>
        <v>0</v>
      </c>
      <c r="E12" s="41">
        <f>'Пр14. План'!G13</f>
        <v>0</v>
      </c>
      <c r="F12" s="41">
        <f>'Пр14. План'!G14</f>
        <v>0</v>
      </c>
    </row>
    <row r="13" spans="1:6" ht="16.5" customHeight="1">
      <c r="A13" s="118"/>
      <c r="B13" s="5" t="s">
        <v>5</v>
      </c>
      <c r="C13" s="41">
        <f>'Пр14. План'!H11</f>
        <v>1774</v>
      </c>
      <c r="D13" s="41">
        <f>'Пр14. План'!H12</f>
        <v>300</v>
      </c>
      <c r="E13" s="41">
        <f>'Пр14. План'!H13</f>
        <v>737</v>
      </c>
      <c r="F13" s="41">
        <f>'Пр14. План'!H14</f>
        <v>737</v>
      </c>
    </row>
    <row r="14" spans="1:6" ht="16.5" customHeight="1">
      <c r="A14" s="118"/>
      <c r="B14" s="5" t="s">
        <v>6</v>
      </c>
      <c r="C14" s="42">
        <f>'Пр14. План'!I11</f>
        <v>0</v>
      </c>
      <c r="D14" s="5">
        <f>'Пр14. План'!I12</f>
        <v>0</v>
      </c>
      <c r="E14" s="5">
        <f>'Пр14. План'!I13</f>
        <v>0</v>
      </c>
      <c r="F14" s="5">
        <f>'Пр14. План'!I14</f>
        <v>0</v>
      </c>
    </row>
    <row r="15" spans="1:6" ht="16.5" customHeight="1">
      <c r="A15" s="118" t="str">
        <f>'Пр2 Паспорт МП'!B26</f>
        <v xml:space="preserve">2. ВЦП МО ТР  «Сохранение и развитие культуры муниципального образования Терский район» на 2014-2016 годы
</v>
      </c>
      <c r="B15" s="6" t="s">
        <v>7</v>
      </c>
      <c r="C15" s="5">
        <f>'Пр14. План'!E43</f>
        <v>96133.84</v>
      </c>
      <c r="D15" s="74">
        <f>'Пр14. План'!E44</f>
        <v>41215.64</v>
      </c>
      <c r="E15" s="5">
        <f>'Пр14. План'!E45</f>
        <v>27456.6</v>
      </c>
      <c r="F15" s="5">
        <f>'Пр14. План'!E46</f>
        <v>27461.599999999999</v>
      </c>
    </row>
    <row r="16" spans="1:6" ht="16.5" customHeight="1">
      <c r="A16" s="118"/>
      <c r="B16" s="5" t="s">
        <v>3</v>
      </c>
      <c r="C16" s="5">
        <f>'Пр14. План'!F43</f>
        <v>18000.5</v>
      </c>
      <c r="D16" s="74">
        <f>'Пр14. План'!F44</f>
        <v>15361.3</v>
      </c>
      <c r="E16" s="5">
        <f>'Пр14. План'!F45</f>
        <v>1319.6</v>
      </c>
      <c r="F16" s="5">
        <f>'Пр14. План'!F46</f>
        <v>1319.6</v>
      </c>
    </row>
    <row r="17" spans="1:6" ht="16.5" customHeight="1">
      <c r="A17" s="118"/>
      <c r="B17" s="5" t="s">
        <v>4</v>
      </c>
      <c r="C17" s="5">
        <f>'Пр14. План'!G43</f>
        <v>0</v>
      </c>
      <c r="D17" s="74">
        <f>'Пр14. План'!G44</f>
        <v>0</v>
      </c>
      <c r="E17" s="5">
        <f>'Пр14. План'!G45</f>
        <v>0</v>
      </c>
      <c r="F17" s="5">
        <f>'Пр14. План'!G46</f>
        <v>0</v>
      </c>
    </row>
    <row r="18" spans="1:6" ht="16.5" customHeight="1">
      <c r="A18" s="118"/>
      <c r="B18" s="5" t="s">
        <v>5</v>
      </c>
      <c r="C18" s="5">
        <f>'Пр14. План'!H43</f>
        <v>78133.340000000011</v>
      </c>
      <c r="D18" s="74">
        <f>'Пр14. План'!H44</f>
        <v>25854.34</v>
      </c>
      <c r="E18" s="5">
        <f>'Пр14. План'!H45</f>
        <v>26137</v>
      </c>
      <c r="F18" s="5">
        <f>'Пр14. План'!H46</f>
        <v>26142</v>
      </c>
    </row>
    <row r="19" spans="1:6" ht="16.5" customHeight="1">
      <c r="A19" s="118"/>
      <c r="B19" s="5" t="s">
        <v>6</v>
      </c>
      <c r="C19" s="5">
        <f>'Пр14. План'!I43</f>
        <v>0</v>
      </c>
      <c r="D19" s="5">
        <f>'Пр14. План'!I44</f>
        <v>0</v>
      </c>
      <c r="E19" s="5">
        <f>'Пр14. План'!I45</f>
        <v>0</v>
      </c>
      <c r="F19" s="5">
        <f>'Пр14. План'!I46</f>
        <v>0</v>
      </c>
    </row>
    <row r="20" spans="1:6" ht="16.5" customHeight="1">
      <c r="A20" s="118" t="str">
        <f>'Пр2 Паспорт МП'!B27</f>
        <v xml:space="preserve">3. ВЦП МО ТР «Поддержка семьи и гражданской активности населения в Терском районе на 2014-2016 годы»
</v>
      </c>
      <c r="B20" s="6" t="s">
        <v>7</v>
      </c>
      <c r="C20" s="5">
        <f>'Пр14. План'!E99</f>
        <v>32275.700000000004</v>
      </c>
      <c r="D20" s="5">
        <f>'Пр14. План'!E100</f>
        <v>31865.700000000004</v>
      </c>
      <c r="E20" s="5">
        <f>'Пр14. План'!E101</f>
        <v>205</v>
      </c>
      <c r="F20" s="5">
        <f>'Пр14. План'!E102</f>
        <v>205</v>
      </c>
    </row>
    <row r="21" spans="1:6" ht="16.5" customHeight="1">
      <c r="A21" s="118"/>
      <c r="B21" s="5" t="s">
        <v>3</v>
      </c>
      <c r="C21" s="5">
        <f>'Пр14. План'!F99</f>
        <v>31606.100000000002</v>
      </c>
      <c r="D21" s="5">
        <f>'Пр14. План'!F100</f>
        <v>31606.100000000002</v>
      </c>
      <c r="E21" s="5">
        <f>'Пр14. План'!G101</f>
        <v>0</v>
      </c>
      <c r="F21" s="5">
        <f>'Пр14. План'!F102</f>
        <v>0</v>
      </c>
    </row>
    <row r="22" spans="1:6" ht="16.5" customHeight="1">
      <c r="A22" s="118"/>
      <c r="B22" s="5" t="s">
        <v>4</v>
      </c>
      <c r="C22" s="5">
        <f>'Пр14. План'!G99</f>
        <v>54.6</v>
      </c>
      <c r="D22" s="5">
        <f>'Пр14. План'!G100</f>
        <v>54.6</v>
      </c>
      <c r="E22" s="5">
        <f>'Пр14. План'!G101</f>
        <v>0</v>
      </c>
      <c r="F22" s="5">
        <f>'Пр14. План'!G102</f>
        <v>0</v>
      </c>
    </row>
    <row r="23" spans="1:6" ht="16.5" customHeight="1">
      <c r="A23" s="118"/>
      <c r="B23" s="5" t="s">
        <v>5</v>
      </c>
      <c r="C23" s="5">
        <f>'Пр14. План'!H99</f>
        <v>615</v>
      </c>
      <c r="D23" s="5">
        <f>'Пр14. План'!H99</f>
        <v>615</v>
      </c>
      <c r="E23" s="5">
        <f>'Пр14. План'!H101</f>
        <v>205</v>
      </c>
      <c r="F23" s="5">
        <f>'Пр14. План'!H102</f>
        <v>205</v>
      </c>
    </row>
    <row r="24" spans="1:6" ht="16.5" customHeight="1">
      <c r="A24" s="118"/>
      <c r="B24" s="5" t="s">
        <v>6</v>
      </c>
      <c r="C24" s="5">
        <f>'Пр14. План'!I99</f>
        <v>0</v>
      </c>
      <c r="D24" s="5">
        <f>'Пр14. План'!I100</f>
        <v>0</v>
      </c>
      <c r="E24" s="5">
        <v>0</v>
      </c>
      <c r="F24" s="5">
        <v>0</v>
      </c>
    </row>
    <row r="25" spans="1:6" ht="16.5" customHeight="1">
      <c r="A25" s="118" t="str">
        <f>'Пр2 Паспорт МП'!B24</f>
        <v>Подпрограмма МО ТР «Дети  и молодежь Терского района» на  2014  - 2016 годы</v>
      </c>
      <c r="B25" s="6" t="s">
        <v>7</v>
      </c>
      <c r="C25" s="5">
        <f>'Пр14. План'!E171</f>
        <v>1192</v>
      </c>
      <c r="D25" s="5">
        <f>'Пр14. План'!E172</f>
        <v>363</v>
      </c>
      <c r="E25" s="5">
        <f>'Пр14. План'!E173</f>
        <v>414.5</v>
      </c>
      <c r="F25" s="5">
        <f>'Пр14. План'!E174</f>
        <v>414.5</v>
      </c>
    </row>
    <row r="26" spans="1:6" ht="16.5" customHeight="1">
      <c r="A26" s="118"/>
      <c r="B26" s="5" t="s">
        <v>3</v>
      </c>
      <c r="C26" s="5">
        <f>'Пр14. План'!F171</f>
        <v>0</v>
      </c>
      <c r="D26" s="5">
        <f>'Пр14. План'!F172</f>
        <v>0</v>
      </c>
      <c r="E26" s="5">
        <f>'Пр14. План'!F173</f>
        <v>0</v>
      </c>
      <c r="F26" s="5">
        <f>'Пр14. План'!F174</f>
        <v>0</v>
      </c>
    </row>
    <row r="27" spans="1:6" ht="16.5" customHeight="1">
      <c r="A27" s="118"/>
      <c r="B27" s="5" t="s">
        <v>4</v>
      </c>
      <c r="C27" s="5">
        <f>'Пр14. План'!G171</f>
        <v>0</v>
      </c>
      <c r="D27" s="5">
        <f>'Пр14. План'!G172</f>
        <v>0</v>
      </c>
      <c r="E27" s="5">
        <f>'Пр14. План'!G173</f>
        <v>0</v>
      </c>
      <c r="F27" s="5">
        <f>'Пр14. План'!G174</f>
        <v>0</v>
      </c>
    </row>
    <row r="28" spans="1:6" ht="16.5" customHeight="1">
      <c r="A28" s="118"/>
      <c r="B28" s="5" t="s">
        <v>5</v>
      </c>
      <c r="C28" s="5">
        <f>'Пр14. План'!H171</f>
        <v>1192</v>
      </c>
      <c r="D28" s="5">
        <f>'Пр14. План'!H172</f>
        <v>363</v>
      </c>
      <c r="E28" s="5">
        <f>'Пр14. План'!H173</f>
        <v>414.5</v>
      </c>
      <c r="F28" s="5">
        <f>'Пр14. План'!H174</f>
        <v>414.5</v>
      </c>
    </row>
    <row r="29" spans="1:6" ht="16.5" customHeight="1">
      <c r="A29" s="118"/>
      <c r="B29" s="5" t="s">
        <v>6</v>
      </c>
      <c r="C29" s="5">
        <f>'Пр14. План'!I171</f>
        <v>0</v>
      </c>
      <c r="D29" s="5">
        <f>'Пр14. План'!I172</f>
        <v>0</v>
      </c>
      <c r="E29" s="5">
        <f>'Пр14. План'!I173</f>
        <v>0</v>
      </c>
      <c r="F29" s="5">
        <f>'Пр14. План'!I174</f>
        <v>0</v>
      </c>
    </row>
  </sheetData>
  <mergeCells count="9">
    <mergeCell ref="A1:F1"/>
    <mergeCell ref="C3:F3"/>
    <mergeCell ref="A25:A29"/>
    <mergeCell ref="A10:A14"/>
    <mergeCell ref="B3:B4"/>
    <mergeCell ref="A3:A4"/>
    <mergeCell ref="A5:A9"/>
    <mergeCell ref="A15:A19"/>
    <mergeCell ref="A20:A24"/>
  </mergeCells>
  <pageMargins left="0.7" right="0.7" top="0.75" bottom="0.75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8"/>
  <sheetViews>
    <sheetView view="pageBreakPreview" topLeftCell="A95" zoomScaleNormal="100" zoomScaleSheetLayoutView="100" workbookViewId="0">
      <selection sqref="A1:K128"/>
    </sheetView>
  </sheetViews>
  <sheetFormatPr defaultRowHeight="15"/>
  <cols>
    <col min="1" max="1" width="5.5703125" style="24" customWidth="1"/>
    <col min="2" max="2" width="46.28515625" style="22" customWidth="1"/>
    <col min="3" max="3" width="9.140625" style="21"/>
    <col min="4" max="4" width="9.140625" style="25"/>
    <col min="5" max="9" width="7.28515625" style="21" customWidth="1"/>
    <col min="10" max="10" width="26.28515625" style="25" customWidth="1"/>
    <col min="11" max="11" width="22.140625" style="25" customWidth="1"/>
    <col min="12" max="16384" width="9.140625" style="21"/>
  </cols>
  <sheetData>
    <row r="1" spans="1:11" ht="18.75" customHeight="1">
      <c r="A1" s="162" t="s">
        <v>245</v>
      </c>
      <c r="B1" s="163"/>
      <c r="C1" s="163"/>
      <c r="D1" s="163"/>
      <c r="E1" s="163"/>
      <c r="F1" s="163"/>
      <c r="G1" s="163"/>
      <c r="H1" s="163"/>
      <c r="I1" s="163"/>
      <c r="J1" s="163"/>
      <c r="K1" s="36"/>
    </row>
    <row r="2" spans="1:11">
      <c r="A2" s="21"/>
    </row>
    <row r="3" spans="1:11" ht="19.5" customHeight="1">
      <c r="A3" s="167" t="s">
        <v>0</v>
      </c>
      <c r="B3" s="168" t="s">
        <v>52</v>
      </c>
      <c r="C3" s="149" t="s">
        <v>16</v>
      </c>
      <c r="D3" s="149" t="s">
        <v>1</v>
      </c>
      <c r="E3" s="149"/>
      <c r="F3" s="149"/>
      <c r="G3" s="149"/>
      <c r="H3" s="149"/>
      <c r="I3" s="149"/>
      <c r="J3" s="149" t="s">
        <v>27</v>
      </c>
      <c r="K3" s="149" t="s">
        <v>12</v>
      </c>
    </row>
    <row r="4" spans="1:11" ht="22.5" customHeight="1">
      <c r="A4" s="167"/>
      <c r="B4" s="169"/>
      <c r="C4" s="149"/>
      <c r="D4" s="90" t="s">
        <v>2</v>
      </c>
      <c r="E4" s="90" t="s">
        <v>7</v>
      </c>
      <c r="F4" s="90" t="s">
        <v>3</v>
      </c>
      <c r="G4" s="90" t="s">
        <v>4</v>
      </c>
      <c r="H4" s="90" t="s">
        <v>5</v>
      </c>
      <c r="I4" s="90" t="s">
        <v>6</v>
      </c>
      <c r="J4" s="149"/>
      <c r="K4" s="149"/>
    </row>
    <row r="5" spans="1:11">
      <c r="A5" s="170"/>
      <c r="B5" s="173" t="s">
        <v>89</v>
      </c>
      <c r="C5" s="168"/>
      <c r="D5" s="70" t="s">
        <v>7</v>
      </c>
      <c r="E5" s="73">
        <f>'Пр14. План'!E7</f>
        <v>131375.54</v>
      </c>
      <c r="F5" s="73">
        <f>'Пр14. План'!F7</f>
        <v>49606.600000000006</v>
      </c>
      <c r="G5" s="73">
        <f>'Пр14. План'!G7</f>
        <v>54.6</v>
      </c>
      <c r="H5" s="73">
        <f>'Пр14. План'!H7</f>
        <v>81714.340000000011</v>
      </c>
      <c r="I5" s="73">
        <f>'Пр14. План'!I7</f>
        <v>0</v>
      </c>
      <c r="J5" s="168"/>
      <c r="K5" s="168"/>
    </row>
    <row r="6" spans="1:11">
      <c r="A6" s="171"/>
      <c r="B6" s="174"/>
      <c r="C6" s="176"/>
      <c r="D6" s="70">
        <v>2014</v>
      </c>
      <c r="E6" s="73">
        <f>'Пр14. План'!E8</f>
        <v>73744.34</v>
      </c>
      <c r="F6" s="73">
        <f>'Пр14. План'!F8</f>
        <v>46967.4</v>
      </c>
      <c r="G6" s="73">
        <f>'Пр14. План'!G8</f>
        <v>54.6</v>
      </c>
      <c r="H6" s="73">
        <f>'Пр14. План'!H8</f>
        <v>26722.34</v>
      </c>
      <c r="I6" s="73">
        <f>'Пр14. План'!I8</f>
        <v>0</v>
      </c>
      <c r="J6" s="176"/>
      <c r="K6" s="176"/>
    </row>
    <row r="7" spans="1:11">
      <c r="A7" s="171"/>
      <c r="B7" s="174"/>
      <c r="C7" s="176"/>
      <c r="D7" s="70">
        <v>2015</v>
      </c>
      <c r="E7" s="73">
        <f>'Пр14. План'!E9</f>
        <v>28813.1</v>
      </c>
      <c r="F7" s="73">
        <f>'Пр14. План'!F9</f>
        <v>1319.6</v>
      </c>
      <c r="G7" s="73">
        <f>'Пр14. План'!G9</f>
        <v>0</v>
      </c>
      <c r="H7" s="73">
        <f>'Пр14. План'!H9</f>
        <v>27493.5</v>
      </c>
      <c r="I7" s="73">
        <f>'Пр14. План'!I9</f>
        <v>0</v>
      </c>
      <c r="J7" s="176"/>
      <c r="K7" s="176"/>
    </row>
    <row r="8" spans="1:11">
      <c r="A8" s="172"/>
      <c r="B8" s="175"/>
      <c r="C8" s="169"/>
      <c r="D8" s="70">
        <v>2016</v>
      </c>
      <c r="E8" s="73">
        <f>'Пр14. План'!E10</f>
        <v>28818.1</v>
      </c>
      <c r="F8" s="73">
        <f>'Пр14. План'!F10</f>
        <v>1319.6</v>
      </c>
      <c r="G8" s="73">
        <f>'Пр14. План'!G10</f>
        <v>0</v>
      </c>
      <c r="H8" s="73">
        <f>'Пр14. План'!H10</f>
        <v>27498.5</v>
      </c>
      <c r="I8" s="73">
        <f>'Пр14. План'!I10</f>
        <v>0</v>
      </c>
      <c r="J8" s="169"/>
      <c r="K8" s="169"/>
    </row>
    <row r="9" spans="1:11" ht="12.75" customHeight="1">
      <c r="A9" s="164" t="s">
        <v>13</v>
      </c>
      <c r="B9" s="147" t="str">
        <f>'Пр2 Паспорт МП'!B25</f>
        <v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v>
      </c>
      <c r="C9" s="122"/>
      <c r="D9" s="39" t="s">
        <v>7</v>
      </c>
      <c r="E9" s="40">
        <f>E13</f>
        <v>1774</v>
      </c>
      <c r="F9" s="40">
        <f t="shared" ref="F9:I9" si="0">F13</f>
        <v>0</v>
      </c>
      <c r="G9" s="40">
        <f t="shared" si="0"/>
        <v>0</v>
      </c>
      <c r="H9" s="40">
        <f t="shared" si="0"/>
        <v>1774</v>
      </c>
      <c r="I9" s="40">
        <f t="shared" si="0"/>
        <v>0</v>
      </c>
      <c r="J9" s="166"/>
      <c r="K9" s="166"/>
    </row>
    <row r="10" spans="1:11" ht="12.75" customHeight="1">
      <c r="A10" s="164"/>
      <c r="B10" s="147"/>
      <c r="C10" s="122"/>
      <c r="D10" s="39">
        <v>2014</v>
      </c>
      <c r="E10" s="40">
        <f t="shared" ref="E10:I12" si="1">E14</f>
        <v>300</v>
      </c>
      <c r="F10" s="40">
        <f t="shared" si="1"/>
        <v>0</v>
      </c>
      <c r="G10" s="40">
        <f t="shared" si="1"/>
        <v>0</v>
      </c>
      <c r="H10" s="40">
        <f t="shared" si="1"/>
        <v>300</v>
      </c>
      <c r="I10" s="40">
        <f t="shared" si="1"/>
        <v>0</v>
      </c>
      <c r="J10" s="166"/>
      <c r="K10" s="166"/>
    </row>
    <row r="11" spans="1:11" ht="12.75" customHeight="1">
      <c r="A11" s="164"/>
      <c r="B11" s="147"/>
      <c r="C11" s="122"/>
      <c r="D11" s="39">
        <v>2015</v>
      </c>
      <c r="E11" s="40">
        <f t="shared" si="1"/>
        <v>737</v>
      </c>
      <c r="F11" s="40">
        <f t="shared" si="1"/>
        <v>0</v>
      </c>
      <c r="G11" s="40">
        <f t="shared" si="1"/>
        <v>0</v>
      </c>
      <c r="H11" s="40">
        <f t="shared" si="1"/>
        <v>737</v>
      </c>
      <c r="I11" s="40">
        <f t="shared" si="1"/>
        <v>0</v>
      </c>
      <c r="J11" s="166"/>
      <c r="K11" s="166"/>
    </row>
    <row r="12" spans="1:11" ht="12.75" customHeight="1">
      <c r="A12" s="164"/>
      <c r="B12" s="147"/>
      <c r="C12" s="122"/>
      <c r="D12" s="39">
        <v>2016</v>
      </c>
      <c r="E12" s="40">
        <f t="shared" si="1"/>
        <v>737</v>
      </c>
      <c r="F12" s="40">
        <f t="shared" si="1"/>
        <v>0</v>
      </c>
      <c r="G12" s="40">
        <f t="shared" si="1"/>
        <v>0</v>
      </c>
      <c r="H12" s="40">
        <f t="shared" si="1"/>
        <v>737</v>
      </c>
      <c r="I12" s="40">
        <f t="shared" si="1"/>
        <v>0</v>
      </c>
      <c r="J12" s="166"/>
      <c r="K12" s="166"/>
    </row>
    <row r="13" spans="1:11" ht="20.25" customHeight="1">
      <c r="A13" s="121" t="s">
        <v>8</v>
      </c>
      <c r="B13" s="148" t="s">
        <v>90</v>
      </c>
      <c r="C13" s="121"/>
      <c r="D13" s="35" t="s">
        <v>7</v>
      </c>
      <c r="E13" s="23">
        <f>E17</f>
        <v>1774</v>
      </c>
      <c r="F13" s="23">
        <f>F17</f>
        <v>0</v>
      </c>
      <c r="G13" s="23">
        <f>G17</f>
        <v>0</v>
      </c>
      <c r="H13" s="23">
        <f>H17</f>
        <v>1774</v>
      </c>
      <c r="I13" s="23">
        <f>I17</f>
        <v>0</v>
      </c>
      <c r="J13" s="166"/>
      <c r="K13" s="166"/>
    </row>
    <row r="14" spans="1:11" ht="12.75" customHeight="1">
      <c r="A14" s="121"/>
      <c r="B14" s="148"/>
      <c r="C14" s="121"/>
      <c r="D14" s="35">
        <v>2014</v>
      </c>
      <c r="E14" s="23">
        <f t="shared" ref="E14:I16" si="2">E18</f>
        <v>300</v>
      </c>
      <c r="F14" s="23">
        <f t="shared" si="2"/>
        <v>0</v>
      </c>
      <c r="G14" s="23">
        <f t="shared" si="2"/>
        <v>0</v>
      </c>
      <c r="H14" s="23">
        <f t="shared" si="2"/>
        <v>300</v>
      </c>
      <c r="I14" s="23">
        <f t="shared" si="2"/>
        <v>0</v>
      </c>
      <c r="J14" s="166"/>
      <c r="K14" s="166"/>
    </row>
    <row r="15" spans="1:11" ht="13.5" customHeight="1">
      <c r="A15" s="121"/>
      <c r="B15" s="148"/>
      <c r="C15" s="121"/>
      <c r="D15" s="35">
        <v>2015</v>
      </c>
      <c r="E15" s="23">
        <f t="shared" si="2"/>
        <v>737</v>
      </c>
      <c r="F15" s="23">
        <f t="shared" si="2"/>
        <v>0</v>
      </c>
      <c r="G15" s="23">
        <f t="shared" si="2"/>
        <v>0</v>
      </c>
      <c r="H15" s="23">
        <f t="shared" si="2"/>
        <v>737</v>
      </c>
      <c r="I15" s="23">
        <f t="shared" si="2"/>
        <v>0</v>
      </c>
      <c r="J15" s="166"/>
      <c r="K15" s="166"/>
    </row>
    <row r="16" spans="1:11" ht="20.25" customHeight="1">
      <c r="A16" s="121"/>
      <c r="B16" s="148"/>
      <c r="C16" s="121"/>
      <c r="D16" s="35">
        <v>2016</v>
      </c>
      <c r="E16" s="23">
        <f t="shared" si="2"/>
        <v>737</v>
      </c>
      <c r="F16" s="23">
        <f t="shared" si="2"/>
        <v>0</v>
      </c>
      <c r="G16" s="23">
        <f t="shared" si="2"/>
        <v>0</v>
      </c>
      <c r="H16" s="23">
        <f t="shared" si="2"/>
        <v>737</v>
      </c>
      <c r="I16" s="23">
        <f t="shared" si="2"/>
        <v>0</v>
      </c>
      <c r="J16" s="166"/>
      <c r="K16" s="166"/>
    </row>
    <row r="17" spans="1:11">
      <c r="A17" s="121" t="s">
        <v>22</v>
      </c>
      <c r="B17" s="150" t="s">
        <v>105</v>
      </c>
      <c r="C17" s="150"/>
      <c r="D17" s="35" t="s">
        <v>7</v>
      </c>
      <c r="E17" s="23">
        <f>'Пр14. План'!E19</f>
        <v>1774</v>
      </c>
      <c r="F17" s="23">
        <f>'Пр14. План'!F19</f>
        <v>0</v>
      </c>
      <c r="G17" s="23">
        <f>'Пр14. План'!G19</f>
        <v>0</v>
      </c>
      <c r="H17" s="23">
        <f>'Пр14. План'!H19</f>
        <v>1774</v>
      </c>
      <c r="I17" s="23">
        <f>'Пр14. План'!I19</f>
        <v>0</v>
      </c>
      <c r="J17" s="146" t="s">
        <v>106</v>
      </c>
      <c r="K17" s="122" t="s">
        <v>107</v>
      </c>
    </row>
    <row r="18" spans="1:11" ht="12" customHeight="1">
      <c r="A18" s="121"/>
      <c r="B18" s="151"/>
      <c r="C18" s="151"/>
      <c r="D18" s="35">
        <v>2014</v>
      </c>
      <c r="E18" s="23">
        <f>'Пр14. План'!E20</f>
        <v>300</v>
      </c>
      <c r="F18" s="23">
        <f>'Пр14. План'!F20</f>
        <v>0</v>
      </c>
      <c r="G18" s="23">
        <f>'Пр14. План'!G20</f>
        <v>0</v>
      </c>
      <c r="H18" s="23">
        <f>'Пр14. План'!H20</f>
        <v>300</v>
      </c>
      <c r="I18" s="23">
        <f>'Пр14. План'!I20</f>
        <v>0</v>
      </c>
      <c r="J18" s="146"/>
      <c r="K18" s="122"/>
    </row>
    <row r="19" spans="1:11">
      <c r="A19" s="121"/>
      <c r="B19" s="151"/>
      <c r="C19" s="151"/>
      <c r="D19" s="35">
        <v>2015</v>
      </c>
      <c r="E19" s="23">
        <f>'Пр14. План'!E21</f>
        <v>737</v>
      </c>
      <c r="F19" s="23">
        <f>'Пр14. План'!F21</f>
        <v>0</v>
      </c>
      <c r="G19" s="23">
        <f>'Пр14. План'!G21</f>
        <v>0</v>
      </c>
      <c r="H19" s="23">
        <f>'Пр14. План'!H21</f>
        <v>737</v>
      </c>
      <c r="I19" s="23">
        <f>'Пр14. План'!I21</f>
        <v>0</v>
      </c>
      <c r="J19" s="146"/>
      <c r="K19" s="122"/>
    </row>
    <row r="20" spans="1:11" ht="12.75" customHeight="1">
      <c r="A20" s="121"/>
      <c r="B20" s="152"/>
      <c r="C20" s="152"/>
      <c r="D20" s="35">
        <v>2016</v>
      </c>
      <c r="E20" s="23">
        <f>'Пр14. План'!E22</f>
        <v>737</v>
      </c>
      <c r="F20" s="23">
        <f>'Пр14. План'!F22</f>
        <v>0</v>
      </c>
      <c r="G20" s="23">
        <f>'Пр14. План'!G22</f>
        <v>0</v>
      </c>
      <c r="H20" s="23">
        <f>'Пр14. План'!H22</f>
        <v>737</v>
      </c>
      <c r="I20" s="23">
        <f>'Пр14. План'!I22</f>
        <v>0</v>
      </c>
      <c r="J20" s="146"/>
      <c r="K20" s="122"/>
    </row>
    <row r="21" spans="1:11">
      <c r="A21" s="121" t="s">
        <v>14</v>
      </c>
      <c r="B21" s="165" t="str">
        <f>'Пр2 Паспорт МП'!B26</f>
        <v xml:space="preserve">2. ВЦП МО ТР  «Сохранение и развитие культуры муниципального образования Терский район» на 2014-2016 годы
</v>
      </c>
      <c r="C21" s="121"/>
      <c r="D21" s="55" t="s">
        <v>7</v>
      </c>
      <c r="E21" s="40">
        <f>'Пр14. План'!E43</f>
        <v>96133.84</v>
      </c>
      <c r="F21" s="40">
        <f>'Пр14. План'!F43</f>
        <v>18000.5</v>
      </c>
      <c r="G21" s="40">
        <f>'Пр14. План'!G43</f>
        <v>0</v>
      </c>
      <c r="H21" s="40">
        <f>'Пр14. План'!H43</f>
        <v>78133.340000000011</v>
      </c>
      <c r="I21" s="40">
        <f>'Пр14. План'!I43</f>
        <v>0</v>
      </c>
      <c r="J21" s="122"/>
      <c r="K21" s="122"/>
    </row>
    <row r="22" spans="1:11" ht="12.75" customHeight="1">
      <c r="A22" s="121"/>
      <c r="B22" s="165"/>
      <c r="C22" s="121"/>
      <c r="D22" s="55">
        <v>2014</v>
      </c>
      <c r="E22" s="40">
        <f>'Пр14. План'!E44</f>
        <v>41215.64</v>
      </c>
      <c r="F22" s="40">
        <f>'Пр14. План'!F44</f>
        <v>15361.3</v>
      </c>
      <c r="G22" s="40">
        <f>'Пр14. План'!G44</f>
        <v>0</v>
      </c>
      <c r="H22" s="40">
        <f>'Пр14. План'!H44</f>
        <v>25854.34</v>
      </c>
      <c r="I22" s="40">
        <f>'Пр14. План'!I44</f>
        <v>0</v>
      </c>
      <c r="J22" s="122"/>
      <c r="K22" s="122"/>
    </row>
    <row r="23" spans="1:11" ht="12.75" customHeight="1">
      <c r="A23" s="121"/>
      <c r="B23" s="165"/>
      <c r="C23" s="121"/>
      <c r="D23" s="55">
        <v>2015</v>
      </c>
      <c r="E23" s="40">
        <f>'Пр14. План'!E45</f>
        <v>27456.6</v>
      </c>
      <c r="F23" s="40">
        <f>'Пр14. План'!F45</f>
        <v>1319.6</v>
      </c>
      <c r="G23" s="40">
        <f>'Пр14. План'!G45</f>
        <v>0</v>
      </c>
      <c r="H23" s="40">
        <f>'Пр14. План'!H45</f>
        <v>26137</v>
      </c>
      <c r="I23" s="40">
        <f>'Пр14. План'!I45</f>
        <v>0</v>
      </c>
      <c r="J23" s="122"/>
      <c r="K23" s="122"/>
    </row>
    <row r="24" spans="1:11" ht="12.75" customHeight="1">
      <c r="A24" s="121"/>
      <c r="B24" s="165"/>
      <c r="C24" s="121"/>
      <c r="D24" s="55">
        <v>2016</v>
      </c>
      <c r="E24" s="40">
        <f>'Пр14. План'!E46</f>
        <v>27461.599999999999</v>
      </c>
      <c r="F24" s="40">
        <f>'Пр14. План'!F46</f>
        <v>1319.6</v>
      </c>
      <c r="G24" s="40">
        <f>'Пр14. План'!G46</f>
        <v>0</v>
      </c>
      <c r="H24" s="40">
        <f>'Пр14. План'!H46</f>
        <v>26142</v>
      </c>
      <c r="I24" s="40">
        <f>'Пр14. План'!I46</f>
        <v>0</v>
      </c>
      <c r="J24" s="122"/>
      <c r="K24" s="122"/>
    </row>
    <row r="25" spans="1:11" ht="12.75" customHeight="1">
      <c r="A25" s="121" t="s">
        <v>15</v>
      </c>
      <c r="B25" s="159" t="s">
        <v>108</v>
      </c>
      <c r="C25" s="150"/>
      <c r="D25" s="35" t="s">
        <v>7</v>
      </c>
      <c r="E25" s="38">
        <f>E29</f>
        <v>44807.54</v>
      </c>
      <c r="F25" s="38">
        <f t="shared" ref="F25:H25" si="3">F29</f>
        <v>2682.2</v>
      </c>
      <c r="G25" s="38">
        <f t="shared" si="3"/>
        <v>0</v>
      </c>
      <c r="H25" s="38">
        <f t="shared" si="3"/>
        <v>42125.340000000004</v>
      </c>
      <c r="I25" s="38">
        <f>'Пр14. План'!I39</f>
        <v>0</v>
      </c>
      <c r="J25" s="146"/>
      <c r="K25" s="146"/>
    </row>
    <row r="26" spans="1:11" ht="12.75" customHeight="1">
      <c r="A26" s="121"/>
      <c r="B26" s="160"/>
      <c r="C26" s="151"/>
      <c r="D26" s="35">
        <v>2014</v>
      </c>
      <c r="E26" s="38">
        <f t="shared" ref="E26:H28" si="4">E30</f>
        <v>14883.54</v>
      </c>
      <c r="F26" s="38">
        <f t="shared" si="4"/>
        <v>1243</v>
      </c>
      <c r="G26" s="38">
        <f t="shared" si="4"/>
        <v>0</v>
      </c>
      <c r="H26" s="38">
        <f t="shared" si="4"/>
        <v>13640.54</v>
      </c>
      <c r="I26" s="38">
        <f>'Пр14. План'!I40</f>
        <v>0</v>
      </c>
      <c r="J26" s="146"/>
      <c r="K26" s="146"/>
    </row>
    <row r="27" spans="1:11" ht="12.75" customHeight="1">
      <c r="A27" s="121"/>
      <c r="B27" s="160"/>
      <c r="C27" s="151"/>
      <c r="D27" s="35">
        <v>2015</v>
      </c>
      <c r="E27" s="38">
        <f t="shared" si="4"/>
        <v>14962</v>
      </c>
      <c r="F27" s="38">
        <f t="shared" si="4"/>
        <v>719.6</v>
      </c>
      <c r="G27" s="38">
        <f t="shared" si="4"/>
        <v>0</v>
      </c>
      <c r="H27" s="38">
        <f t="shared" si="4"/>
        <v>14242.4</v>
      </c>
      <c r="I27" s="38">
        <f>'Пр14. План'!I41</f>
        <v>0</v>
      </c>
      <c r="J27" s="146"/>
      <c r="K27" s="146"/>
    </row>
    <row r="28" spans="1:11" ht="12.75" customHeight="1">
      <c r="A28" s="121"/>
      <c r="B28" s="161"/>
      <c r="C28" s="152"/>
      <c r="D28" s="35">
        <v>2016</v>
      </c>
      <c r="E28" s="38">
        <f t="shared" si="4"/>
        <v>14962</v>
      </c>
      <c r="F28" s="38">
        <f t="shared" si="4"/>
        <v>719.6</v>
      </c>
      <c r="G28" s="38">
        <f t="shared" si="4"/>
        <v>0</v>
      </c>
      <c r="H28" s="38">
        <f t="shared" si="4"/>
        <v>14242.4</v>
      </c>
      <c r="I28" s="38">
        <f>'Пр14. План'!I42</f>
        <v>0</v>
      </c>
      <c r="J28" s="146"/>
      <c r="K28" s="146"/>
    </row>
    <row r="29" spans="1:11" ht="12.75" customHeight="1">
      <c r="A29" s="121" t="s">
        <v>23</v>
      </c>
      <c r="B29" s="121" t="s">
        <v>212</v>
      </c>
      <c r="C29" s="177"/>
      <c r="D29" s="35" t="s">
        <v>7</v>
      </c>
      <c r="E29" s="38">
        <f>'Пр14. План'!E51</f>
        <v>44807.54</v>
      </c>
      <c r="F29" s="38">
        <f>'Пр14. План'!F51</f>
        <v>2682.2</v>
      </c>
      <c r="G29" s="38">
        <f>'Пр14. План'!G51</f>
        <v>0</v>
      </c>
      <c r="H29" s="38">
        <f>'Пр14. План'!H51</f>
        <v>42125.340000000004</v>
      </c>
      <c r="I29" s="38">
        <f>'Пр14. План'!I51</f>
        <v>0</v>
      </c>
      <c r="J29" s="146" t="s">
        <v>113</v>
      </c>
      <c r="K29" s="122" t="s">
        <v>93</v>
      </c>
    </row>
    <row r="30" spans="1:11" ht="12.75" customHeight="1">
      <c r="A30" s="121"/>
      <c r="B30" s="121"/>
      <c r="C30" s="178"/>
      <c r="D30" s="35">
        <v>2014</v>
      </c>
      <c r="E30" s="38">
        <f>'Пр14. План'!E52</f>
        <v>14883.54</v>
      </c>
      <c r="F30" s="38">
        <f>'Пр14. План'!F52</f>
        <v>1243</v>
      </c>
      <c r="G30" s="38">
        <f>'Пр14. План'!G52</f>
        <v>0</v>
      </c>
      <c r="H30" s="38">
        <f>'Пр14. План'!H52</f>
        <v>13640.54</v>
      </c>
      <c r="I30" s="38">
        <f>'Пр14. План'!I52</f>
        <v>0</v>
      </c>
      <c r="J30" s="146"/>
      <c r="K30" s="122"/>
    </row>
    <row r="31" spans="1:11" ht="12.75" customHeight="1">
      <c r="A31" s="121"/>
      <c r="B31" s="121"/>
      <c r="C31" s="178"/>
      <c r="D31" s="35">
        <v>2015</v>
      </c>
      <c r="E31" s="38">
        <f>'Пр14. План'!E53</f>
        <v>14962</v>
      </c>
      <c r="F31" s="38">
        <f>'Пр14. План'!F53</f>
        <v>719.6</v>
      </c>
      <c r="G31" s="38">
        <f>'Пр14. План'!G53</f>
        <v>0</v>
      </c>
      <c r="H31" s="38">
        <f>'Пр14. План'!H53</f>
        <v>14242.4</v>
      </c>
      <c r="I31" s="38">
        <f>'Пр14. План'!I53</f>
        <v>0</v>
      </c>
      <c r="J31" s="146"/>
      <c r="K31" s="122"/>
    </row>
    <row r="32" spans="1:11" ht="12.75" customHeight="1">
      <c r="A32" s="121"/>
      <c r="B32" s="121"/>
      <c r="C32" s="179"/>
      <c r="D32" s="35">
        <v>2016</v>
      </c>
      <c r="E32" s="38">
        <f>'Пр14. План'!E54</f>
        <v>14962</v>
      </c>
      <c r="F32" s="38">
        <f>'Пр14. План'!F54</f>
        <v>719.6</v>
      </c>
      <c r="G32" s="38">
        <f>'Пр14. План'!G54</f>
        <v>0</v>
      </c>
      <c r="H32" s="38">
        <f>'Пр14. План'!H54</f>
        <v>14242.4</v>
      </c>
      <c r="I32" s="38">
        <f>'Пр14. План'!I54</f>
        <v>0</v>
      </c>
      <c r="J32" s="146"/>
      <c r="K32" s="122"/>
    </row>
    <row r="33" spans="1:11">
      <c r="A33" s="121" t="s">
        <v>68</v>
      </c>
      <c r="B33" s="159" t="s">
        <v>114</v>
      </c>
      <c r="C33" s="177"/>
      <c r="D33" s="35" t="s">
        <v>7</v>
      </c>
      <c r="E33" s="38">
        <f>E37</f>
        <v>19783.050000000003</v>
      </c>
      <c r="F33" s="38">
        <f t="shared" ref="F33:I33" si="5">F37</f>
        <v>1266</v>
      </c>
      <c r="G33" s="38">
        <f t="shared" si="5"/>
        <v>0</v>
      </c>
      <c r="H33" s="38">
        <f t="shared" si="5"/>
        <v>18517.050000000003</v>
      </c>
      <c r="I33" s="38">
        <f t="shared" si="5"/>
        <v>0</v>
      </c>
      <c r="J33" s="123"/>
      <c r="K33" s="124"/>
    </row>
    <row r="34" spans="1:11">
      <c r="A34" s="121"/>
      <c r="B34" s="160"/>
      <c r="C34" s="178"/>
      <c r="D34" s="35">
        <v>2014</v>
      </c>
      <c r="E34" s="38">
        <f t="shared" ref="E34:I36" si="6">E38</f>
        <v>6505.85</v>
      </c>
      <c r="F34" s="38">
        <f t="shared" si="6"/>
        <v>466</v>
      </c>
      <c r="G34" s="38">
        <f t="shared" si="6"/>
        <v>0</v>
      </c>
      <c r="H34" s="38">
        <f t="shared" si="6"/>
        <v>6039.85</v>
      </c>
      <c r="I34" s="38">
        <f t="shared" si="6"/>
        <v>0</v>
      </c>
      <c r="J34" s="125"/>
      <c r="K34" s="126"/>
    </row>
    <row r="35" spans="1:11">
      <c r="A35" s="121"/>
      <c r="B35" s="160"/>
      <c r="C35" s="178"/>
      <c r="D35" s="35">
        <v>2015</v>
      </c>
      <c r="E35" s="38">
        <f t="shared" si="6"/>
        <v>6638.6</v>
      </c>
      <c r="F35" s="38">
        <f t="shared" si="6"/>
        <v>400</v>
      </c>
      <c r="G35" s="38">
        <f t="shared" si="6"/>
        <v>0</v>
      </c>
      <c r="H35" s="38">
        <f t="shared" si="6"/>
        <v>6238.6</v>
      </c>
      <c r="I35" s="38">
        <f t="shared" si="6"/>
        <v>0</v>
      </c>
      <c r="J35" s="125"/>
      <c r="K35" s="126"/>
    </row>
    <row r="36" spans="1:11">
      <c r="A36" s="121"/>
      <c r="B36" s="161"/>
      <c r="C36" s="179"/>
      <c r="D36" s="35">
        <v>2016</v>
      </c>
      <c r="E36" s="38">
        <f t="shared" si="6"/>
        <v>6638.6</v>
      </c>
      <c r="F36" s="38">
        <f t="shared" si="6"/>
        <v>400</v>
      </c>
      <c r="G36" s="38">
        <f t="shared" si="6"/>
        <v>0</v>
      </c>
      <c r="H36" s="38">
        <f t="shared" si="6"/>
        <v>6238.6</v>
      </c>
      <c r="I36" s="38">
        <f t="shared" si="6"/>
        <v>0</v>
      </c>
      <c r="J36" s="127"/>
      <c r="K36" s="128"/>
    </row>
    <row r="37" spans="1:11">
      <c r="A37" s="121" t="s">
        <v>73</v>
      </c>
      <c r="B37" s="150" t="s">
        <v>119</v>
      </c>
      <c r="C37" s="177"/>
      <c r="D37" s="35" t="s">
        <v>7</v>
      </c>
      <c r="E37" s="38">
        <f>'Пр14. План'!E63</f>
        <v>19783.050000000003</v>
      </c>
      <c r="F37" s="38">
        <f>'Пр14. План'!F63</f>
        <v>1266</v>
      </c>
      <c r="G37" s="38">
        <f>'Пр14. План'!G63</f>
        <v>0</v>
      </c>
      <c r="H37" s="38">
        <f>'Пр14. План'!H63</f>
        <v>18517.050000000003</v>
      </c>
      <c r="I37" s="38">
        <f>'Пр14. План'!I63</f>
        <v>0</v>
      </c>
      <c r="J37" s="129" t="s">
        <v>227</v>
      </c>
      <c r="K37" s="132" t="s">
        <v>118</v>
      </c>
    </row>
    <row r="38" spans="1:11" ht="12.75" customHeight="1">
      <c r="A38" s="121"/>
      <c r="B38" s="151"/>
      <c r="C38" s="178"/>
      <c r="D38" s="35">
        <v>2014</v>
      </c>
      <c r="E38" s="38">
        <f>'Пр14. План'!E64</f>
        <v>6505.85</v>
      </c>
      <c r="F38" s="38">
        <f>'Пр14. План'!F64</f>
        <v>466</v>
      </c>
      <c r="G38" s="38">
        <f>'Пр14. План'!G64</f>
        <v>0</v>
      </c>
      <c r="H38" s="38">
        <f>'Пр14. План'!H64</f>
        <v>6039.85</v>
      </c>
      <c r="I38" s="38">
        <f>'Пр14. План'!I64</f>
        <v>0</v>
      </c>
      <c r="J38" s="130"/>
      <c r="K38" s="133"/>
    </row>
    <row r="39" spans="1:11" ht="12.75" customHeight="1">
      <c r="A39" s="121"/>
      <c r="B39" s="151"/>
      <c r="C39" s="178"/>
      <c r="D39" s="35">
        <v>2015</v>
      </c>
      <c r="E39" s="38">
        <f>'Пр14. План'!E65</f>
        <v>6638.6</v>
      </c>
      <c r="F39" s="38">
        <f>'Пр14. План'!F65</f>
        <v>400</v>
      </c>
      <c r="G39" s="38">
        <f>'Пр14. План'!G65</f>
        <v>0</v>
      </c>
      <c r="H39" s="38">
        <f>'Пр14. План'!H65</f>
        <v>6238.6</v>
      </c>
      <c r="I39" s="38">
        <f>'Пр14. План'!I65</f>
        <v>0</v>
      </c>
      <c r="J39" s="130"/>
      <c r="K39" s="133"/>
    </row>
    <row r="40" spans="1:11" ht="12.75" customHeight="1">
      <c r="A40" s="121"/>
      <c r="B40" s="152"/>
      <c r="C40" s="179"/>
      <c r="D40" s="35">
        <v>2016</v>
      </c>
      <c r="E40" s="38">
        <f>'Пр14. План'!E66</f>
        <v>6638.6</v>
      </c>
      <c r="F40" s="38">
        <f>'Пр14. План'!F66</f>
        <v>400</v>
      </c>
      <c r="G40" s="38">
        <f>'Пр14. План'!G66</f>
        <v>0</v>
      </c>
      <c r="H40" s="38">
        <f>'Пр14. План'!H66</f>
        <v>6238.6</v>
      </c>
      <c r="I40" s="38">
        <f>'Пр14. План'!I66</f>
        <v>0</v>
      </c>
      <c r="J40" s="131"/>
      <c r="K40" s="134"/>
    </row>
    <row r="41" spans="1:11" ht="12.75" customHeight="1">
      <c r="A41" s="121" t="s">
        <v>123</v>
      </c>
      <c r="B41" s="159" t="s">
        <v>121</v>
      </c>
      <c r="C41" s="177"/>
      <c r="D41" s="35" t="s">
        <v>7</v>
      </c>
      <c r="E41" s="38">
        <f>E45</f>
        <v>31060.25</v>
      </c>
      <c r="F41" s="38">
        <f t="shared" ref="F41:I41" si="7">F45</f>
        <v>14052.3</v>
      </c>
      <c r="G41" s="38">
        <f t="shared" si="7"/>
        <v>0</v>
      </c>
      <c r="H41" s="38">
        <f t="shared" si="7"/>
        <v>17007.95</v>
      </c>
      <c r="I41" s="38">
        <f t="shared" si="7"/>
        <v>0</v>
      </c>
      <c r="J41" s="123"/>
      <c r="K41" s="124"/>
    </row>
    <row r="42" spans="1:11" ht="12.75" customHeight="1">
      <c r="A42" s="121"/>
      <c r="B42" s="160"/>
      <c r="C42" s="178"/>
      <c r="D42" s="35">
        <v>2014</v>
      </c>
      <c r="E42" s="38">
        <f t="shared" ref="E42:I44" si="8">E46</f>
        <v>19670.25</v>
      </c>
      <c r="F42" s="38">
        <f t="shared" si="8"/>
        <v>13652.3</v>
      </c>
      <c r="G42" s="38">
        <f t="shared" si="8"/>
        <v>0</v>
      </c>
      <c r="H42" s="38">
        <f t="shared" si="8"/>
        <v>6017.95</v>
      </c>
      <c r="I42" s="38">
        <f t="shared" si="8"/>
        <v>0</v>
      </c>
      <c r="J42" s="125"/>
      <c r="K42" s="126"/>
    </row>
    <row r="43" spans="1:11" ht="12.75" customHeight="1">
      <c r="A43" s="121"/>
      <c r="B43" s="160"/>
      <c r="C43" s="178"/>
      <c r="D43" s="35">
        <v>2015</v>
      </c>
      <c r="E43" s="38">
        <f t="shared" si="8"/>
        <v>5695</v>
      </c>
      <c r="F43" s="38">
        <f t="shared" si="8"/>
        <v>200</v>
      </c>
      <c r="G43" s="38">
        <f t="shared" si="8"/>
        <v>0</v>
      </c>
      <c r="H43" s="38">
        <f t="shared" si="8"/>
        <v>5495</v>
      </c>
      <c r="I43" s="38">
        <f t="shared" si="8"/>
        <v>0</v>
      </c>
      <c r="J43" s="125"/>
      <c r="K43" s="126"/>
    </row>
    <row r="44" spans="1:11" ht="12.75" customHeight="1">
      <c r="A44" s="121"/>
      <c r="B44" s="161"/>
      <c r="C44" s="179"/>
      <c r="D44" s="35">
        <v>2016</v>
      </c>
      <c r="E44" s="38">
        <f t="shared" si="8"/>
        <v>5695</v>
      </c>
      <c r="F44" s="38">
        <f t="shared" si="8"/>
        <v>200</v>
      </c>
      <c r="G44" s="38">
        <f t="shared" si="8"/>
        <v>0</v>
      </c>
      <c r="H44" s="38">
        <f t="shared" si="8"/>
        <v>5495</v>
      </c>
      <c r="I44" s="38">
        <f t="shared" si="8"/>
        <v>0</v>
      </c>
      <c r="J44" s="127"/>
      <c r="K44" s="128"/>
    </row>
    <row r="45" spans="1:11">
      <c r="A45" s="121" t="s">
        <v>124</v>
      </c>
      <c r="B45" s="122" t="s">
        <v>122</v>
      </c>
      <c r="C45" s="122"/>
      <c r="D45" s="53" t="s">
        <v>7</v>
      </c>
      <c r="E45" s="38">
        <f>'Пр14. План'!E75</f>
        <v>31060.25</v>
      </c>
      <c r="F45" s="38">
        <f>'Пр14. План'!F75</f>
        <v>14052.3</v>
      </c>
      <c r="G45" s="38">
        <f>'Пр14. План'!G75</f>
        <v>0</v>
      </c>
      <c r="H45" s="38">
        <f>'Пр14. План'!H75</f>
        <v>17007.95</v>
      </c>
      <c r="I45" s="38">
        <f>'Пр14. План'!I75</f>
        <v>0</v>
      </c>
      <c r="J45" s="135" t="s">
        <v>221</v>
      </c>
      <c r="K45" s="138" t="s">
        <v>104</v>
      </c>
    </row>
    <row r="46" spans="1:11" ht="12.75" customHeight="1">
      <c r="A46" s="121"/>
      <c r="B46" s="147"/>
      <c r="C46" s="122"/>
      <c r="D46" s="53">
        <v>2014</v>
      </c>
      <c r="E46" s="38">
        <f>'Пр14. План'!E76</f>
        <v>19670.25</v>
      </c>
      <c r="F46" s="38">
        <f>'Пр14. План'!F76</f>
        <v>13652.3</v>
      </c>
      <c r="G46" s="38">
        <f>'Пр14. План'!G76</f>
        <v>0</v>
      </c>
      <c r="H46" s="38">
        <f>'Пр14. План'!H76</f>
        <v>6017.95</v>
      </c>
      <c r="I46" s="38">
        <f>'Пр14. План'!I76</f>
        <v>0</v>
      </c>
      <c r="J46" s="136"/>
      <c r="K46" s="139"/>
    </row>
    <row r="47" spans="1:11" ht="12.75" customHeight="1">
      <c r="A47" s="121"/>
      <c r="B47" s="147"/>
      <c r="C47" s="122"/>
      <c r="D47" s="53">
        <v>2015</v>
      </c>
      <c r="E47" s="38">
        <f>'Пр14. План'!E77</f>
        <v>5695</v>
      </c>
      <c r="F47" s="38">
        <f>'Пр14. План'!F77</f>
        <v>200</v>
      </c>
      <c r="G47" s="38">
        <f>'Пр14. План'!G77</f>
        <v>0</v>
      </c>
      <c r="H47" s="38">
        <f>'Пр14. План'!H77</f>
        <v>5495</v>
      </c>
      <c r="I47" s="38">
        <f>'Пр14. План'!I77</f>
        <v>0</v>
      </c>
      <c r="J47" s="136"/>
      <c r="K47" s="139"/>
    </row>
    <row r="48" spans="1:11" ht="27.75" customHeight="1">
      <c r="A48" s="121"/>
      <c r="B48" s="147"/>
      <c r="C48" s="122"/>
      <c r="D48" s="53">
        <v>2016</v>
      </c>
      <c r="E48" s="38">
        <f>'Пр14. План'!E78</f>
        <v>5695</v>
      </c>
      <c r="F48" s="38">
        <f>'Пр14. План'!F78</f>
        <v>200</v>
      </c>
      <c r="G48" s="38">
        <f>'Пр14. План'!G78</f>
        <v>0</v>
      </c>
      <c r="H48" s="38">
        <f>'Пр14. План'!H78</f>
        <v>5495</v>
      </c>
      <c r="I48" s="38">
        <f>'Пр14. План'!I78</f>
        <v>0</v>
      </c>
      <c r="J48" s="137"/>
      <c r="K48" s="140"/>
    </row>
    <row r="49" spans="1:11" ht="12.75" customHeight="1">
      <c r="A49" s="121" t="s">
        <v>132</v>
      </c>
      <c r="B49" s="148" t="s">
        <v>131</v>
      </c>
      <c r="C49" s="121"/>
      <c r="D49" s="35" t="s">
        <v>7</v>
      </c>
      <c r="E49" s="23">
        <f>E53</f>
        <v>483</v>
      </c>
      <c r="F49" s="38">
        <f t="shared" ref="F49:I49" si="9">F53</f>
        <v>0</v>
      </c>
      <c r="G49" s="38">
        <f t="shared" si="9"/>
        <v>0</v>
      </c>
      <c r="H49" s="38">
        <f t="shared" si="9"/>
        <v>483</v>
      </c>
      <c r="I49" s="38">
        <f t="shared" si="9"/>
        <v>0</v>
      </c>
      <c r="J49" s="146"/>
      <c r="K49" s="146"/>
    </row>
    <row r="50" spans="1:11" ht="12.75" customHeight="1">
      <c r="A50" s="121"/>
      <c r="B50" s="148"/>
      <c r="C50" s="121"/>
      <c r="D50" s="35">
        <v>2014</v>
      </c>
      <c r="E50" s="38">
        <f t="shared" ref="E50:I52" si="10">E54</f>
        <v>156</v>
      </c>
      <c r="F50" s="38">
        <f t="shared" si="10"/>
        <v>0</v>
      </c>
      <c r="G50" s="38">
        <f t="shared" si="10"/>
        <v>0</v>
      </c>
      <c r="H50" s="38">
        <f t="shared" si="10"/>
        <v>156</v>
      </c>
      <c r="I50" s="38">
        <f t="shared" si="10"/>
        <v>0</v>
      </c>
      <c r="J50" s="146"/>
      <c r="K50" s="146"/>
    </row>
    <row r="51" spans="1:11" ht="12.75" customHeight="1">
      <c r="A51" s="121"/>
      <c r="B51" s="148"/>
      <c r="C51" s="121"/>
      <c r="D51" s="35">
        <v>2015</v>
      </c>
      <c r="E51" s="38">
        <f t="shared" si="10"/>
        <v>161</v>
      </c>
      <c r="F51" s="38">
        <f t="shared" si="10"/>
        <v>0</v>
      </c>
      <c r="G51" s="38">
        <f t="shared" si="10"/>
        <v>0</v>
      </c>
      <c r="H51" s="38">
        <f t="shared" si="10"/>
        <v>161</v>
      </c>
      <c r="I51" s="38">
        <f t="shared" si="10"/>
        <v>0</v>
      </c>
      <c r="J51" s="146"/>
      <c r="K51" s="146"/>
    </row>
    <row r="52" spans="1:11" ht="12.75" customHeight="1">
      <c r="A52" s="121"/>
      <c r="B52" s="148"/>
      <c r="C52" s="121"/>
      <c r="D52" s="35">
        <v>2016</v>
      </c>
      <c r="E52" s="38">
        <f t="shared" si="10"/>
        <v>166</v>
      </c>
      <c r="F52" s="38">
        <f t="shared" si="10"/>
        <v>0</v>
      </c>
      <c r="G52" s="38">
        <f t="shared" si="10"/>
        <v>0</v>
      </c>
      <c r="H52" s="38">
        <f t="shared" si="10"/>
        <v>166</v>
      </c>
      <c r="I52" s="38">
        <f t="shared" si="10"/>
        <v>0</v>
      </c>
      <c r="J52" s="146"/>
      <c r="K52" s="146"/>
    </row>
    <row r="53" spans="1:11" ht="12.75" customHeight="1">
      <c r="A53" s="121" t="s">
        <v>133</v>
      </c>
      <c r="B53" s="150" t="s">
        <v>134</v>
      </c>
      <c r="C53" s="121"/>
      <c r="D53" s="35" t="s">
        <v>7</v>
      </c>
      <c r="E53" s="23">
        <f>'Пр14. План'!E91</f>
        <v>483</v>
      </c>
      <c r="F53" s="38">
        <f>'Пр14. План'!F91</f>
        <v>0</v>
      </c>
      <c r="G53" s="38">
        <f>'Пр14. План'!G91</f>
        <v>0</v>
      </c>
      <c r="H53" s="38">
        <f>'Пр14. План'!H91</f>
        <v>483</v>
      </c>
      <c r="I53" s="38">
        <f>'Пр14. План'!I91</f>
        <v>0</v>
      </c>
      <c r="J53" s="146" t="s">
        <v>138</v>
      </c>
      <c r="K53" s="122" t="s">
        <v>137</v>
      </c>
    </row>
    <row r="54" spans="1:11" ht="12.75" customHeight="1">
      <c r="A54" s="121"/>
      <c r="B54" s="151"/>
      <c r="C54" s="121"/>
      <c r="D54" s="35">
        <v>2014</v>
      </c>
      <c r="E54" s="38">
        <f>'Пр14. План'!E92</f>
        <v>156</v>
      </c>
      <c r="F54" s="38">
        <f>'Пр14. План'!F92</f>
        <v>0</v>
      </c>
      <c r="G54" s="38">
        <f>'Пр14. План'!G92</f>
        <v>0</v>
      </c>
      <c r="H54" s="38">
        <f>'Пр14. План'!H92</f>
        <v>156</v>
      </c>
      <c r="I54" s="38">
        <f>'Пр14. План'!I92</f>
        <v>0</v>
      </c>
      <c r="J54" s="146"/>
      <c r="K54" s="122"/>
    </row>
    <row r="55" spans="1:11" ht="12.75" customHeight="1">
      <c r="A55" s="121"/>
      <c r="B55" s="151"/>
      <c r="C55" s="121"/>
      <c r="D55" s="35">
        <v>2015</v>
      </c>
      <c r="E55" s="38">
        <f>'Пр14. План'!E93</f>
        <v>161</v>
      </c>
      <c r="F55" s="38">
        <f>'Пр14. План'!F93</f>
        <v>0</v>
      </c>
      <c r="G55" s="38">
        <f>'Пр14. План'!G93</f>
        <v>0</v>
      </c>
      <c r="H55" s="38">
        <f>'Пр14. План'!H93</f>
        <v>161</v>
      </c>
      <c r="I55" s="38">
        <f>'Пр14. План'!I93</f>
        <v>0</v>
      </c>
      <c r="J55" s="146"/>
      <c r="K55" s="122"/>
    </row>
    <row r="56" spans="1:11" ht="12.75" customHeight="1">
      <c r="A56" s="121"/>
      <c r="B56" s="152"/>
      <c r="C56" s="121"/>
      <c r="D56" s="35">
        <v>2016</v>
      </c>
      <c r="E56" s="38">
        <f>'Пр14. План'!E94</f>
        <v>166</v>
      </c>
      <c r="F56" s="38">
        <f>'Пр14. План'!F94</f>
        <v>0</v>
      </c>
      <c r="G56" s="38">
        <f>'Пр14. План'!G94</f>
        <v>0</v>
      </c>
      <c r="H56" s="38">
        <f>'Пр14. План'!H94</f>
        <v>166</v>
      </c>
      <c r="I56" s="38">
        <f>'Пр14. План'!I94</f>
        <v>0</v>
      </c>
      <c r="J56" s="146"/>
      <c r="K56" s="122"/>
    </row>
    <row r="57" spans="1:11" ht="12.75" customHeight="1">
      <c r="A57" s="121" t="s">
        <v>42</v>
      </c>
      <c r="B57" s="147" t="str">
        <f>'Пр2 Паспорт МП'!B27</f>
        <v xml:space="preserve">3. ВЦП МО ТР «Поддержка семьи и гражданской активности населения в Терском районе на 2014-2016 годы»
</v>
      </c>
      <c r="C57" s="122"/>
      <c r="D57" s="39" t="s">
        <v>7</v>
      </c>
      <c r="E57" s="40">
        <f>'Пр14. План'!E99</f>
        <v>32275.700000000004</v>
      </c>
      <c r="F57" s="40">
        <f>'Пр14. План'!F99</f>
        <v>31606.100000000002</v>
      </c>
      <c r="G57" s="40">
        <f>'Пр14. План'!G99</f>
        <v>54.6</v>
      </c>
      <c r="H57" s="40">
        <f>'Пр14. План'!H99</f>
        <v>615</v>
      </c>
      <c r="I57" s="40">
        <f>'Пр14. План'!I99</f>
        <v>0</v>
      </c>
      <c r="J57" s="145"/>
      <c r="K57" s="145"/>
    </row>
    <row r="58" spans="1:11" ht="12.75" customHeight="1">
      <c r="A58" s="121"/>
      <c r="B58" s="147"/>
      <c r="C58" s="122"/>
      <c r="D58" s="39">
        <v>2014</v>
      </c>
      <c r="E58" s="40">
        <f>'Пр14. План'!E100</f>
        <v>31865.700000000004</v>
      </c>
      <c r="F58" s="40">
        <f>'Пр14. План'!F100</f>
        <v>31606.100000000002</v>
      </c>
      <c r="G58" s="40">
        <f>'Пр14. План'!G100</f>
        <v>54.6</v>
      </c>
      <c r="H58" s="40">
        <f>'Пр14. План'!H100</f>
        <v>205</v>
      </c>
      <c r="I58" s="40">
        <f>'Пр14. План'!I100</f>
        <v>0</v>
      </c>
      <c r="J58" s="145"/>
      <c r="K58" s="145"/>
    </row>
    <row r="59" spans="1:11" ht="12.75" customHeight="1">
      <c r="A59" s="121"/>
      <c r="B59" s="147"/>
      <c r="C59" s="122"/>
      <c r="D59" s="39">
        <v>2015</v>
      </c>
      <c r="E59" s="40">
        <f>'Пр14. План'!E101</f>
        <v>205</v>
      </c>
      <c r="F59" s="40">
        <f>'Пр14. План'!F101</f>
        <v>0</v>
      </c>
      <c r="G59" s="40">
        <f>'Пр14. План'!G101</f>
        <v>0</v>
      </c>
      <c r="H59" s="40">
        <f>'Пр14. План'!H101</f>
        <v>205</v>
      </c>
      <c r="I59" s="40">
        <f>'Пр14. План'!I101</f>
        <v>0</v>
      </c>
      <c r="J59" s="145"/>
      <c r="K59" s="145"/>
    </row>
    <row r="60" spans="1:11" ht="12.75" customHeight="1">
      <c r="A60" s="121"/>
      <c r="B60" s="147"/>
      <c r="C60" s="122"/>
      <c r="D60" s="39">
        <v>2016</v>
      </c>
      <c r="E60" s="40">
        <f>'Пр14. План'!E102</f>
        <v>205</v>
      </c>
      <c r="F60" s="40">
        <f>'Пр14. План'!F102</f>
        <v>0</v>
      </c>
      <c r="G60" s="40">
        <f>'Пр14. План'!G102</f>
        <v>0</v>
      </c>
      <c r="H60" s="40">
        <f>'Пр14. План'!H102</f>
        <v>205</v>
      </c>
      <c r="I60" s="40">
        <f>'Пр14. План'!I102</f>
        <v>0</v>
      </c>
      <c r="J60" s="145"/>
      <c r="K60" s="145"/>
    </row>
    <row r="61" spans="1:11" ht="12.75" customHeight="1">
      <c r="A61" s="121" t="s">
        <v>55</v>
      </c>
      <c r="B61" s="148" t="s">
        <v>213</v>
      </c>
      <c r="C61" s="121"/>
      <c r="D61" s="35" t="s">
        <v>7</v>
      </c>
      <c r="E61" s="23">
        <f>E65</f>
        <v>615</v>
      </c>
      <c r="F61" s="38">
        <f>F65</f>
        <v>0</v>
      </c>
      <c r="G61" s="38">
        <f>G65</f>
        <v>0</v>
      </c>
      <c r="H61" s="38">
        <f>H65</f>
        <v>615</v>
      </c>
      <c r="I61" s="38">
        <f>I65</f>
        <v>0</v>
      </c>
      <c r="J61" s="145"/>
      <c r="K61" s="145"/>
    </row>
    <row r="62" spans="1:11" ht="12.75" customHeight="1">
      <c r="A62" s="121"/>
      <c r="B62" s="148"/>
      <c r="C62" s="121"/>
      <c r="D62" s="35">
        <v>2014</v>
      </c>
      <c r="E62" s="38">
        <f t="shared" ref="E62:I64" si="11">E66</f>
        <v>205</v>
      </c>
      <c r="F62" s="38">
        <f t="shared" si="11"/>
        <v>0</v>
      </c>
      <c r="G62" s="38">
        <f t="shared" si="11"/>
        <v>0</v>
      </c>
      <c r="H62" s="38">
        <f t="shared" si="11"/>
        <v>205</v>
      </c>
      <c r="I62" s="38">
        <f t="shared" si="11"/>
        <v>0</v>
      </c>
      <c r="J62" s="145"/>
      <c r="K62" s="145"/>
    </row>
    <row r="63" spans="1:11" ht="12.75" customHeight="1">
      <c r="A63" s="121"/>
      <c r="B63" s="148"/>
      <c r="C63" s="121"/>
      <c r="D63" s="35">
        <v>2015</v>
      </c>
      <c r="E63" s="38">
        <f t="shared" si="11"/>
        <v>205</v>
      </c>
      <c r="F63" s="38">
        <f t="shared" si="11"/>
        <v>0</v>
      </c>
      <c r="G63" s="38">
        <f t="shared" si="11"/>
        <v>0</v>
      </c>
      <c r="H63" s="38">
        <f t="shared" si="11"/>
        <v>205</v>
      </c>
      <c r="I63" s="38">
        <f t="shared" si="11"/>
        <v>0</v>
      </c>
      <c r="J63" s="145"/>
      <c r="K63" s="145"/>
    </row>
    <row r="64" spans="1:11" ht="28.5" customHeight="1">
      <c r="A64" s="121"/>
      <c r="B64" s="148"/>
      <c r="C64" s="121"/>
      <c r="D64" s="35">
        <v>2016</v>
      </c>
      <c r="E64" s="38">
        <f t="shared" si="11"/>
        <v>205</v>
      </c>
      <c r="F64" s="38">
        <f t="shared" si="11"/>
        <v>0</v>
      </c>
      <c r="G64" s="38">
        <f t="shared" si="11"/>
        <v>0</v>
      </c>
      <c r="H64" s="38">
        <f t="shared" si="11"/>
        <v>205</v>
      </c>
      <c r="I64" s="38">
        <f t="shared" si="11"/>
        <v>0</v>
      </c>
      <c r="J64" s="145"/>
      <c r="K64" s="145"/>
    </row>
    <row r="65" spans="1:11">
      <c r="A65" s="121" t="s">
        <v>56</v>
      </c>
      <c r="B65" s="150" t="s">
        <v>214</v>
      </c>
      <c r="C65" s="121"/>
      <c r="D65" s="35" t="s">
        <v>7</v>
      </c>
      <c r="E65" s="23">
        <f>'Пр14. План'!E107</f>
        <v>615</v>
      </c>
      <c r="F65" s="38">
        <f>'Пр14. План'!F107</f>
        <v>0</v>
      </c>
      <c r="G65" s="38">
        <f>'Пр14. План'!G107</f>
        <v>0</v>
      </c>
      <c r="H65" s="38">
        <f>'Пр14. План'!H107</f>
        <v>615</v>
      </c>
      <c r="I65" s="38">
        <f>'Пр14. План'!I107</f>
        <v>0</v>
      </c>
      <c r="J65" s="146" t="s">
        <v>242</v>
      </c>
      <c r="K65" s="122" t="s">
        <v>142</v>
      </c>
    </row>
    <row r="66" spans="1:11">
      <c r="A66" s="121"/>
      <c r="B66" s="151"/>
      <c r="C66" s="121"/>
      <c r="D66" s="35">
        <v>2014</v>
      </c>
      <c r="E66" s="38">
        <f>'Пр14. План'!E108</f>
        <v>205</v>
      </c>
      <c r="F66" s="38">
        <f>'Пр14. План'!F108</f>
        <v>0</v>
      </c>
      <c r="G66" s="38">
        <f>'Пр14. План'!G108</f>
        <v>0</v>
      </c>
      <c r="H66" s="38">
        <f>'Пр14. План'!H108</f>
        <v>205</v>
      </c>
      <c r="I66" s="38">
        <f>'Пр14. План'!I108</f>
        <v>0</v>
      </c>
      <c r="J66" s="146"/>
      <c r="K66" s="122"/>
    </row>
    <row r="67" spans="1:11">
      <c r="A67" s="121"/>
      <c r="B67" s="151"/>
      <c r="C67" s="121"/>
      <c r="D67" s="35">
        <v>2015</v>
      </c>
      <c r="E67" s="38">
        <f>'Пр14. План'!E109</f>
        <v>205</v>
      </c>
      <c r="F67" s="38">
        <f>'Пр14. План'!F109</f>
        <v>0</v>
      </c>
      <c r="G67" s="38">
        <f>'Пр14. План'!G109</f>
        <v>0</v>
      </c>
      <c r="H67" s="38">
        <f>'Пр14. План'!H109</f>
        <v>205</v>
      </c>
      <c r="I67" s="38">
        <f>'Пр14. План'!I109</f>
        <v>0</v>
      </c>
      <c r="J67" s="146"/>
      <c r="K67" s="122"/>
    </row>
    <row r="68" spans="1:11">
      <c r="A68" s="121"/>
      <c r="B68" s="152"/>
      <c r="C68" s="121"/>
      <c r="D68" s="35">
        <v>2016</v>
      </c>
      <c r="E68" s="38">
        <f>'Пр14. План'!E110</f>
        <v>205</v>
      </c>
      <c r="F68" s="38">
        <f>'Пр14. План'!F110</f>
        <v>0</v>
      </c>
      <c r="G68" s="38">
        <f>'Пр14. План'!G110</f>
        <v>0</v>
      </c>
      <c r="H68" s="38">
        <f>'Пр14. План'!H110</f>
        <v>205</v>
      </c>
      <c r="I68" s="38">
        <f>'Пр14. План'!I110</f>
        <v>0</v>
      </c>
      <c r="J68" s="146"/>
      <c r="K68" s="122"/>
    </row>
    <row r="69" spans="1:11">
      <c r="A69" s="121" t="s">
        <v>250</v>
      </c>
      <c r="B69" s="148" t="s">
        <v>251</v>
      </c>
      <c r="C69" s="121"/>
      <c r="D69" s="71" t="s">
        <v>7</v>
      </c>
      <c r="E69" s="38">
        <f>'Пр14. План'!E135</f>
        <v>11088.300000000001</v>
      </c>
      <c r="F69" s="38">
        <f>'Пр14. План'!F135</f>
        <v>11033.7</v>
      </c>
      <c r="G69" s="38">
        <f>'Пр14. План'!G135</f>
        <v>54.6</v>
      </c>
      <c r="H69" s="38">
        <f>'Пр14. План'!H135</f>
        <v>0</v>
      </c>
      <c r="I69" s="38">
        <f>'Пр14. План'!I135</f>
        <v>0</v>
      </c>
      <c r="J69" s="129"/>
      <c r="K69" s="132"/>
    </row>
    <row r="70" spans="1:11">
      <c r="A70" s="121"/>
      <c r="B70" s="148"/>
      <c r="C70" s="121"/>
      <c r="D70" s="71">
        <v>2014</v>
      </c>
      <c r="E70" s="38">
        <f>'Пр14. План'!E136</f>
        <v>11088.300000000001</v>
      </c>
      <c r="F70" s="38">
        <f>'Пр14. План'!F136</f>
        <v>11033.7</v>
      </c>
      <c r="G70" s="38">
        <f>'Пр14. План'!G136</f>
        <v>54.6</v>
      </c>
      <c r="H70" s="38">
        <f>'Пр14. План'!H136</f>
        <v>0</v>
      </c>
      <c r="I70" s="38">
        <f>'Пр14. План'!I136</f>
        <v>0</v>
      </c>
      <c r="J70" s="130"/>
      <c r="K70" s="133"/>
    </row>
    <row r="71" spans="1:11">
      <c r="A71" s="121"/>
      <c r="B71" s="148"/>
      <c r="C71" s="121"/>
      <c r="D71" s="71">
        <v>2015</v>
      </c>
      <c r="E71" s="38">
        <f>'Пр14. План'!E137</f>
        <v>0</v>
      </c>
      <c r="F71" s="38">
        <f>'Пр14. План'!F137</f>
        <v>0</v>
      </c>
      <c r="G71" s="38">
        <f>'Пр14. План'!G137</f>
        <v>0</v>
      </c>
      <c r="H71" s="38">
        <f>'Пр14. План'!H137</f>
        <v>0</v>
      </c>
      <c r="I71" s="38">
        <f>'Пр14. План'!I137</f>
        <v>0</v>
      </c>
      <c r="J71" s="130"/>
      <c r="K71" s="133"/>
    </row>
    <row r="72" spans="1:11">
      <c r="A72" s="121"/>
      <c r="B72" s="148"/>
      <c r="C72" s="121"/>
      <c r="D72" s="71">
        <v>2016</v>
      </c>
      <c r="E72" s="38">
        <f>'Пр14. План'!E138</f>
        <v>0</v>
      </c>
      <c r="F72" s="38">
        <f>'Пр14. План'!F138</f>
        <v>0</v>
      </c>
      <c r="G72" s="38">
        <f>'Пр14. План'!G138</f>
        <v>0</v>
      </c>
      <c r="H72" s="38">
        <f>'Пр14. План'!H138</f>
        <v>0</v>
      </c>
      <c r="I72" s="38">
        <f>'Пр14. План'!I138</f>
        <v>0</v>
      </c>
      <c r="J72" s="131"/>
      <c r="K72" s="134"/>
    </row>
    <row r="73" spans="1:11">
      <c r="A73" s="121" t="s">
        <v>257</v>
      </c>
      <c r="B73" s="121" t="s">
        <v>267</v>
      </c>
      <c r="C73" s="121"/>
      <c r="D73" s="71" t="s">
        <v>7</v>
      </c>
      <c r="E73" s="38">
        <f>'Пр14. План'!E139</f>
        <v>11088.300000000001</v>
      </c>
      <c r="F73" s="38">
        <f>'Пр14. План'!F139</f>
        <v>11033.7</v>
      </c>
      <c r="G73" s="38">
        <f>'Пр14. План'!G139</f>
        <v>54.6</v>
      </c>
      <c r="H73" s="38">
        <f>'Пр14. План'!H139</f>
        <v>0</v>
      </c>
      <c r="I73" s="38">
        <f>'Пр14. План'!I139</f>
        <v>0</v>
      </c>
      <c r="J73" s="141" t="s">
        <v>282</v>
      </c>
      <c r="K73" s="122" t="s">
        <v>268</v>
      </c>
    </row>
    <row r="74" spans="1:11">
      <c r="A74" s="121"/>
      <c r="B74" s="121"/>
      <c r="C74" s="121"/>
      <c r="D74" s="71">
        <v>2014</v>
      </c>
      <c r="E74" s="38">
        <f>'Пр14. План'!E140</f>
        <v>11088.300000000001</v>
      </c>
      <c r="F74" s="38">
        <f>'Пр14. План'!F140</f>
        <v>11033.7</v>
      </c>
      <c r="G74" s="38">
        <f>'Пр14. План'!G140</f>
        <v>54.6</v>
      </c>
      <c r="H74" s="38">
        <f>'Пр14. План'!H140</f>
        <v>0</v>
      </c>
      <c r="I74" s="38">
        <f>'Пр14. План'!I140</f>
        <v>0</v>
      </c>
      <c r="J74" s="142"/>
      <c r="K74" s="122"/>
    </row>
    <row r="75" spans="1:11">
      <c r="A75" s="121"/>
      <c r="B75" s="121"/>
      <c r="C75" s="121"/>
      <c r="D75" s="71">
        <v>2015</v>
      </c>
      <c r="E75" s="38">
        <f>'Пр14. План'!E141</f>
        <v>0</v>
      </c>
      <c r="F75" s="38">
        <f>'Пр14. План'!F141</f>
        <v>0</v>
      </c>
      <c r="G75" s="38">
        <f>'Пр14. План'!G141</f>
        <v>0</v>
      </c>
      <c r="H75" s="38">
        <f>'Пр14. План'!H141</f>
        <v>0</v>
      </c>
      <c r="I75" s="38">
        <f>'Пр14. План'!I141</f>
        <v>0</v>
      </c>
      <c r="J75" s="142"/>
      <c r="K75" s="122"/>
    </row>
    <row r="76" spans="1:11">
      <c r="A76" s="121"/>
      <c r="B76" s="121"/>
      <c r="C76" s="121"/>
      <c r="D76" s="71">
        <v>2016</v>
      </c>
      <c r="E76" s="38">
        <f>'Пр14. План'!E142</f>
        <v>0</v>
      </c>
      <c r="F76" s="38">
        <f>'Пр14. План'!F142</f>
        <v>0</v>
      </c>
      <c r="G76" s="38">
        <f>'Пр14. План'!G142</f>
        <v>0</v>
      </c>
      <c r="H76" s="38">
        <f>'Пр14. План'!H142</f>
        <v>0</v>
      </c>
      <c r="I76" s="38">
        <f>'Пр14. План'!I142</f>
        <v>0</v>
      </c>
      <c r="J76" s="143"/>
      <c r="K76" s="122"/>
    </row>
    <row r="77" spans="1:11">
      <c r="A77" s="121" t="s">
        <v>272</v>
      </c>
      <c r="B77" s="148" t="s">
        <v>262</v>
      </c>
      <c r="C77" s="121"/>
      <c r="D77" s="71" t="s">
        <v>7</v>
      </c>
      <c r="E77" s="38">
        <f>'Пр14. План'!E159</f>
        <v>20572.400000000001</v>
      </c>
      <c r="F77" s="38">
        <f>'Пр14. План'!F159</f>
        <v>20572.400000000001</v>
      </c>
      <c r="G77" s="38">
        <f>'Пр14. План'!G159</f>
        <v>0</v>
      </c>
      <c r="H77" s="38">
        <f>'Пр14. План'!H159</f>
        <v>0</v>
      </c>
      <c r="I77" s="38">
        <f>'Пр14. План'!I159</f>
        <v>0</v>
      </c>
      <c r="J77" s="129"/>
      <c r="K77" s="132"/>
    </row>
    <row r="78" spans="1:11">
      <c r="A78" s="121"/>
      <c r="B78" s="148"/>
      <c r="C78" s="121"/>
      <c r="D78" s="71">
        <v>2014</v>
      </c>
      <c r="E78" s="38">
        <f>'Пр14. План'!E160</f>
        <v>20572.400000000001</v>
      </c>
      <c r="F78" s="38">
        <f>'Пр14. План'!F160</f>
        <v>20572.400000000001</v>
      </c>
      <c r="G78" s="38">
        <f>'Пр14. План'!G160</f>
        <v>0</v>
      </c>
      <c r="H78" s="38">
        <f>'Пр14. План'!H160</f>
        <v>0</v>
      </c>
      <c r="I78" s="38">
        <f>'Пр14. План'!I160</f>
        <v>0</v>
      </c>
      <c r="J78" s="130"/>
      <c r="K78" s="133"/>
    </row>
    <row r="79" spans="1:11">
      <c r="A79" s="121"/>
      <c r="B79" s="148"/>
      <c r="C79" s="121"/>
      <c r="D79" s="71">
        <v>2015</v>
      </c>
      <c r="E79" s="38">
        <f>'Пр14. План'!E161</f>
        <v>0</v>
      </c>
      <c r="F79" s="38">
        <f>'Пр14. План'!F161</f>
        <v>0</v>
      </c>
      <c r="G79" s="38">
        <f>'Пр14. План'!G161</f>
        <v>0</v>
      </c>
      <c r="H79" s="38">
        <f>'Пр14. План'!H161</f>
        <v>0</v>
      </c>
      <c r="I79" s="38">
        <f>'Пр14. План'!I161</f>
        <v>0</v>
      </c>
      <c r="J79" s="130"/>
      <c r="K79" s="133"/>
    </row>
    <row r="80" spans="1:11">
      <c r="A80" s="121"/>
      <c r="B80" s="148"/>
      <c r="C80" s="121"/>
      <c r="D80" s="71">
        <v>2016</v>
      </c>
      <c r="E80" s="38">
        <f>'Пр14. План'!E162</f>
        <v>0</v>
      </c>
      <c r="F80" s="38">
        <f>'Пр14. План'!F162</f>
        <v>0</v>
      </c>
      <c r="G80" s="38">
        <f>'Пр14. План'!G162</f>
        <v>0</v>
      </c>
      <c r="H80" s="38">
        <f>'Пр14. План'!H162</f>
        <v>0</v>
      </c>
      <c r="I80" s="38">
        <f>'Пр14. План'!I162</f>
        <v>0</v>
      </c>
      <c r="J80" s="131"/>
      <c r="K80" s="134"/>
    </row>
    <row r="81" spans="1:11">
      <c r="A81" s="121" t="s">
        <v>265</v>
      </c>
      <c r="B81" s="121" t="s">
        <v>266</v>
      </c>
      <c r="C81" s="121"/>
      <c r="D81" s="71" t="s">
        <v>7</v>
      </c>
      <c r="E81" s="38">
        <f>'Пр14. План'!E163</f>
        <v>20572.400000000001</v>
      </c>
      <c r="F81" s="38">
        <f>'Пр14. План'!F163</f>
        <v>20572.400000000001</v>
      </c>
      <c r="G81" s="38">
        <f>'Пр14. План'!G163</f>
        <v>0</v>
      </c>
      <c r="H81" s="38">
        <f>'Пр14. План'!H163</f>
        <v>0</v>
      </c>
      <c r="I81" s="38">
        <f>'Пр14. План'!I163</f>
        <v>0</v>
      </c>
      <c r="J81" s="141" t="s">
        <v>271</v>
      </c>
      <c r="K81" s="122" t="s">
        <v>268</v>
      </c>
    </row>
    <row r="82" spans="1:11">
      <c r="A82" s="121"/>
      <c r="B82" s="121"/>
      <c r="C82" s="121"/>
      <c r="D82" s="71">
        <v>2014</v>
      </c>
      <c r="E82" s="38">
        <f>'Пр14. План'!E164</f>
        <v>20572.400000000001</v>
      </c>
      <c r="F82" s="38">
        <f>'Пр14. План'!F164</f>
        <v>20572.400000000001</v>
      </c>
      <c r="G82" s="38">
        <f>'Пр14. План'!G164</f>
        <v>0</v>
      </c>
      <c r="H82" s="38">
        <f>'Пр14. План'!H164</f>
        <v>0</v>
      </c>
      <c r="I82" s="38">
        <f>'Пр14. План'!I164</f>
        <v>0</v>
      </c>
      <c r="J82" s="142"/>
      <c r="K82" s="122"/>
    </row>
    <row r="83" spans="1:11">
      <c r="A83" s="121"/>
      <c r="B83" s="121"/>
      <c r="C83" s="121"/>
      <c r="D83" s="71">
        <v>2015</v>
      </c>
      <c r="E83" s="38">
        <f>'Пр14. План'!E165</f>
        <v>0</v>
      </c>
      <c r="F83" s="38">
        <f>'Пр14. План'!F165</f>
        <v>0</v>
      </c>
      <c r="G83" s="38">
        <f>'Пр14. План'!G165</f>
        <v>0</v>
      </c>
      <c r="H83" s="38">
        <f>'Пр14. План'!H165</f>
        <v>0</v>
      </c>
      <c r="I83" s="38">
        <f>'Пр14. План'!I165</f>
        <v>0</v>
      </c>
      <c r="J83" s="142"/>
      <c r="K83" s="122"/>
    </row>
    <row r="84" spans="1:11">
      <c r="A84" s="121"/>
      <c r="B84" s="121"/>
      <c r="C84" s="121"/>
      <c r="D84" s="71">
        <v>2016</v>
      </c>
      <c r="E84" s="38">
        <f>'Пр14. План'!E166</f>
        <v>0</v>
      </c>
      <c r="F84" s="38">
        <f>'Пр14. План'!F166</f>
        <v>0</v>
      </c>
      <c r="G84" s="38">
        <f>'Пр14. План'!G166</f>
        <v>0</v>
      </c>
      <c r="H84" s="38">
        <f>'Пр14. План'!H166</f>
        <v>0</v>
      </c>
      <c r="I84" s="38">
        <f>'Пр14. План'!I166</f>
        <v>0</v>
      </c>
      <c r="J84" s="143"/>
      <c r="K84" s="122"/>
    </row>
    <row r="85" spans="1:11" ht="12.75" customHeight="1">
      <c r="A85" s="121" t="s">
        <v>153</v>
      </c>
      <c r="B85" s="165" t="str">
        <f>'Пр2 Паспорт МП'!B24</f>
        <v>Подпрограмма МО ТР «Дети  и молодежь Терского района» на  2014  - 2016 годы</v>
      </c>
      <c r="C85" s="165"/>
      <c r="D85" s="55" t="s">
        <v>7</v>
      </c>
      <c r="E85" s="40">
        <f>E89+E97+E105+E113+E121</f>
        <v>1192</v>
      </c>
      <c r="F85" s="40">
        <f t="shared" ref="F85:I85" si="12">F89+F97+F105+F113+F121</f>
        <v>0</v>
      </c>
      <c r="G85" s="40">
        <f t="shared" si="12"/>
        <v>0</v>
      </c>
      <c r="H85" s="40">
        <f t="shared" si="12"/>
        <v>1192</v>
      </c>
      <c r="I85" s="40">
        <f t="shared" si="12"/>
        <v>0</v>
      </c>
      <c r="J85" s="146"/>
      <c r="K85" s="146"/>
    </row>
    <row r="86" spans="1:11" ht="11.25" customHeight="1">
      <c r="A86" s="121"/>
      <c r="B86" s="165"/>
      <c r="C86" s="165"/>
      <c r="D86" s="55">
        <v>2014</v>
      </c>
      <c r="E86" s="40">
        <f t="shared" ref="E86:I88" si="13">E90+E98+E106+E114+E122</f>
        <v>363</v>
      </c>
      <c r="F86" s="40">
        <f t="shared" si="13"/>
        <v>0</v>
      </c>
      <c r="G86" s="40">
        <f t="shared" si="13"/>
        <v>0</v>
      </c>
      <c r="H86" s="40">
        <f t="shared" si="13"/>
        <v>363</v>
      </c>
      <c r="I86" s="40">
        <f t="shared" si="13"/>
        <v>0</v>
      </c>
      <c r="J86" s="146"/>
      <c r="K86" s="146"/>
    </row>
    <row r="87" spans="1:11" ht="13.5" customHeight="1">
      <c r="A87" s="121"/>
      <c r="B87" s="165"/>
      <c r="C87" s="165"/>
      <c r="D87" s="55">
        <v>2015</v>
      </c>
      <c r="E87" s="40">
        <f t="shared" si="13"/>
        <v>414.5</v>
      </c>
      <c r="F87" s="40">
        <f t="shared" si="13"/>
        <v>0</v>
      </c>
      <c r="G87" s="40">
        <f t="shared" si="13"/>
        <v>0</v>
      </c>
      <c r="H87" s="40">
        <f t="shared" si="13"/>
        <v>414.5</v>
      </c>
      <c r="I87" s="40">
        <f t="shared" si="13"/>
        <v>0</v>
      </c>
      <c r="J87" s="146"/>
      <c r="K87" s="146"/>
    </row>
    <row r="88" spans="1:11" ht="10.5" customHeight="1">
      <c r="A88" s="121"/>
      <c r="B88" s="165"/>
      <c r="C88" s="165"/>
      <c r="D88" s="55">
        <v>2016</v>
      </c>
      <c r="E88" s="40">
        <f t="shared" si="13"/>
        <v>414.5</v>
      </c>
      <c r="F88" s="40">
        <f t="shared" si="13"/>
        <v>0</v>
      </c>
      <c r="G88" s="40">
        <f t="shared" si="13"/>
        <v>0</v>
      </c>
      <c r="H88" s="40">
        <f t="shared" si="13"/>
        <v>414.5</v>
      </c>
      <c r="I88" s="40">
        <f t="shared" si="13"/>
        <v>0</v>
      </c>
      <c r="J88" s="146"/>
      <c r="K88" s="146"/>
    </row>
    <row r="89" spans="1:11" ht="28.5" customHeight="1">
      <c r="A89" s="121" t="s">
        <v>156</v>
      </c>
      <c r="B89" s="159" t="s">
        <v>155</v>
      </c>
      <c r="C89" s="121"/>
      <c r="D89" s="53" t="s">
        <v>7</v>
      </c>
      <c r="E89" s="38">
        <f>E93</f>
        <v>337</v>
      </c>
      <c r="F89" s="38">
        <f t="shared" ref="F89:I89" si="14">F93</f>
        <v>0</v>
      </c>
      <c r="G89" s="38">
        <f t="shared" si="14"/>
        <v>0</v>
      </c>
      <c r="H89" s="38">
        <f t="shared" si="14"/>
        <v>337</v>
      </c>
      <c r="I89" s="38">
        <f t="shared" si="14"/>
        <v>0</v>
      </c>
      <c r="J89" s="129"/>
      <c r="K89" s="132"/>
    </row>
    <row r="90" spans="1:11" ht="10.5" customHeight="1">
      <c r="A90" s="121"/>
      <c r="B90" s="160"/>
      <c r="C90" s="121"/>
      <c r="D90" s="53">
        <v>2014</v>
      </c>
      <c r="E90" s="38">
        <f t="shared" ref="E90:I92" si="15">E94</f>
        <v>105</v>
      </c>
      <c r="F90" s="38">
        <f t="shared" si="15"/>
        <v>0</v>
      </c>
      <c r="G90" s="38">
        <f t="shared" si="15"/>
        <v>0</v>
      </c>
      <c r="H90" s="38">
        <f t="shared" si="15"/>
        <v>105</v>
      </c>
      <c r="I90" s="38">
        <f t="shared" si="15"/>
        <v>0</v>
      </c>
      <c r="J90" s="130"/>
      <c r="K90" s="133"/>
    </row>
    <row r="91" spans="1:11" ht="10.5" customHeight="1">
      <c r="A91" s="121"/>
      <c r="B91" s="160"/>
      <c r="C91" s="121"/>
      <c r="D91" s="53">
        <v>2015</v>
      </c>
      <c r="E91" s="38">
        <f t="shared" si="15"/>
        <v>116</v>
      </c>
      <c r="F91" s="38">
        <f t="shared" si="15"/>
        <v>0</v>
      </c>
      <c r="G91" s="38">
        <f t="shared" si="15"/>
        <v>0</v>
      </c>
      <c r="H91" s="38">
        <f t="shared" si="15"/>
        <v>116</v>
      </c>
      <c r="I91" s="38">
        <f t="shared" si="15"/>
        <v>0</v>
      </c>
      <c r="J91" s="130"/>
      <c r="K91" s="133"/>
    </row>
    <row r="92" spans="1:11" ht="10.5" customHeight="1">
      <c r="A92" s="121"/>
      <c r="B92" s="161"/>
      <c r="C92" s="121"/>
      <c r="D92" s="53">
        <v>2016</v>
      </c>
      <c r="E92" s="38">
        <f t="shared" si="15"/>
        <v>116</v>
      </c>
      <c r="F92" s="38">
        <f t="shared" si="15"/>
        <v>0</v>
      </c>
      <c r="G92" s="38">
        <f t="shared" si="15"/>
        <v>0</v>
      </c>
      <c r="H92" s="38">
        <f t="shared" si="15"/>
        <v>116</v>
      </c>
      <c r="I92" s="38">
        <f t="shared" si="15"/>
        <v>0</v>
      </c>
      <c r="J92" s="131"/>
      <c r="K92" s="134"/>
    </row>
    <row r="93" spans="1:11" ht="15" customHeight="1">
      <c r="A93" s="121" t="s">
        <v>157</v>
      </c>
      <c r="B93" s="150" t="s">
        <v>158</v>
      </c>
      <c r="C93" s="121"/>
      <c r="D93" s="53" t="s">
        <v>7</v>
      </c>
      <c r="E93" s="38">
        <f>'Пр14. План'!E179</f>
        <v>337</v>
      </c>
      <c r="F93" s="38">
        <f>'Пр14. План'!F179</f>
        <v>0</v>
      </c>
      <c r="G93" s="38">
        <f>'Пр14. План'!G179</f>
        <v>0</v>
      </c>
      <c r="H93" s="38">
        <f>'Пр14. План'!H179</f>
        <v>337</v>
      </c>
      <c r="I93" s="38">
        <f>'Пр14. План'!I179</f>
        <v>0</v>
      </c>
      <c r="J93" s="141" t="s">
        <v>167</v>
      </c>
      <c r="K93" s="144" t="s">
        <v>293</v>
      </c>
    </row>
    <row r="94" spans="1:11" ht="18" customHeight="1">
      <c r="A94" s="121"/>
      <c r="B94" s="151"/>
      <c r="C94" s="121"/>
      <c r="D94" s="53">
        <v>2014</v>
      </c>
      <c r="E94" s="38">
        <f>'Пр14. План'!E180</f>
        <v>105</v>
      </c>
      <c r="F94" s="38">
        <f>'Пр14. План'!F180</f>
        <v>0</v>
      </c>
      <c r="G94" s="38">
        <f>'Пр14. План'!G180</f>
        <v>0</v>
      </c>
      <c r="H94" s="38">
        <f>'Пр14. План'!H180</f>
        <v>105</v>
      </c>
      <c r="I94" s="38">
        <f>'Пр14. План'!I180</f>
        <v>0</v>
      </c>
      <c r="J94" s="142"/>
      <c r="K94" s="144"/>
    </row>
    <row r="95" spans="1:11" ht="15.75" customHeight="1">
      <c r="A95" s="121"/>
      <c r="B95" s="151"/>
      <c r="C95" s="121"/>
      <c r="D95" s="53">
        <v>2015</v>
      </c>
      <c r="E95" s="38">
        <f>'Пр14. План'!E181</f>
        <v>116</v>
      </c>
      <c r="F95" s="38">
        <f>'Пр14. План'!F181</f>
        <v>0</v>
      </c>
      <c r="G95" s="38">
        <f>'Пр14. План'!G181</f>
        <v>0</v>
      </c>
      <c r="H95" s="38">
        <f>'Пр14. План'!H181</f>
        <v>116</v>
      </c>
      <c r="I95" s="38">
        <f>'Пр14. План'!I181</f>
        <v>0</v>
      </c>
      <c r="J95" s="142"/>
      <c r="K95" s="144"/>
    </row>
    <row r="96" spans="1:11" ht="10.5" customHeight="1">
      <c r="A96" s="121"/>
      <c r="B96" s="152"/>
      <c r="C96" s="121"/>
      <c r="D96" s="53">
        <v>2016</v>
      </c>
      <c r="E96" s="38">
        <f>'Пр14. План'!E182</f>
        <v>116</v>
      </c>
      <c r="F96" s="38">
        <f>'Пр14. План'!F182</f>
        <v>0</v>
      </c>
      <c r="G96" s="38">
        <f>'Пр14. План'!G182</f>
        <v>0</v>
      </c>
      <c r="H96" s="38">
        <f>'Пр14. План'!H182</f>
        <v>116</v>
      </c>
      <c r="I96" s="38">
        <f>'Пр14. План'!I182</f>
        <v>0</v>
      </c>
      <c r="J96" s="143"/>
      <c r="K96" s="144"/>
    </row>
    <row r="97" spans="1:11" ht="23.25" customHeight="1">
      <c r="A97" s="121" t="s">
        <v>180</v>
      </c>
      <c r="B97" s="159" t="s">
        <v>215</v>
      </c>
      <c r="C97" s="121"/>
      <c r="D97" s="53" t="s">
        <v>7</v>
      </c>
      <c r="E97" s="38">
        <f>E101</f>
        <v>443</v>
      </c>
      <c r="F97" s="38">
        <f t="shared" ref="F97:I97" si="16">F101</f>
        <v>0</v>
      </c>
      <c r="G97" s="38">
        <f t="shared" si="16"/>
        <v>0</v>
      </c>
      <c r="H97" s="38">
        <f t="shared" si="16"/>
        <v>443</v>
      </c>
      <c r="I97" s="38">
        <f t="shared" si="16"/>
        <v>0</v>
      </c>
      <c r="J97" s="123"/>
      <c r="K97" s="124"/>
    </row>
    <row r="98" spans="1:11" ht="10.5" customHeight="1">
      <c r="A98" s="121"/>
      <c r="B98" s="160"/>
      <c r="C98" s="121"/>
      <c r="D98" s="53">
        <v>2014</v>
      </c>
      <c r="E98" s="38">
        <f t="shared" ref="E98:I100" si="17">E102</f>
        <v>135</v>
      </c>
      <c r="F98" s="38">
        <f t="shared" si="17"/>
        <v>0</v>
      </c>
      <c r="G98" s="38">
        <f t="shared" si="17"/>
        <v>0</v>
      </c>
      <c r="H98" s="38">
        <f t="shared" si="17"/>
        <v>135</v>
      </c>
      <c r="I98" s="38">
        <f t="shared" si="17"/>
        <v>0</v>
      </c>
      <c r="J98" s="125"/>
      <c r="K98" s="126"/>
    </row>
    <row r="99" spans="1:11" ht="10.5" customHeight="1">
      <c r="A99" s="121"/>
      <c r="B99" s="160"/>
      <c r="C99" s="121"/>
      <c r="D99" s="53">
        <v>2015</v>
      </c>
      <c r="E99" s="38">
        <f t="shared" si="17"/>
        <v>154</v>
      </c>
      <c r="F99" s="38">
        <f t="shared" si="17"/>
        <v>0</v>
      </c>
      <c r="G99" s="38">
        <f t="shared" si="17"/>
        <v>0</v>
      </c>
      <c r="H99" s="38">
        <f t="shared" si="17"/>
        <v>154</v>
      </c>
      <c r="I99" s="38">
        <f t="shared" si="17"/>
        <v>0</v>
      </c>
      <c r="J99" s="125"/>
      <c r="K99" s="126"/>
    </row>
    <row r="100" spans="1:11" ht="10.5" customHeight="1">
      <c r="A100" s="121"/>
      <c r="B100" s="161"/>
      <c r="C100" s="121"/>
      <c r="D100" s="53">
        <v>2016</v>
      </c>
      <c r="E100" s="38">
        <f t="shared" si="17"/>
        <v>154</v>
      </c>
      <c r="F100" s="38">
        <f t="shared" si="17"/>
        <v>0</v>
      </c>
      <c r="G100" s="38">
        <f t="shared" si="17"/>
        <v>0</v>
      </c>
      <c r="H100" s="38">
        <f t="shared" si="17"/>
        <v>154</v>
      </c>
      <c r="I100" s="38">
        <f t="shared" si="17"/>
        <v>0</v>
      </c>
      <c r="J100" s="127"/>
      <c r="K100" s="128"/>
    </row>
    <row r="101" spans="1:11" ht="38.25" customHeight="1">
      <c r="A101" s="121" t="s">
        <v>181</v>
      </c>
      <c r="B101" s="150" t="s">
        <v>182</v>
      </c>
      <c r="C101" s="121"/>
      <c r="D101" s="53" t="s">
        <v>7</v>
      </c>
      <c r="E101" s="38">
        <f>'Пр14. План'!E199</f>
        <v>443</v>
      </c>
      <c r="F101" s="38">
        <f>'Пр14. План'!F199</f>
        <v>0</v>
      </c>
      <c r="G101" s="38">
        <f>'Пр14. План'!G199</f>
        <v>0</v>
      </c>
      <c r="H101" s="38">
        <f>'Пр14. План'!H199</f>
        <v>443</v>
      </c>
      <c r="I101" s="38">
        <f>'Пр14. План'!I199</f>
        <v>0</v>
      </c>
      <c r="J101" s="141" t="s">
        <v>173</v>
      </c>
      <c r="K101" s="153" t="s">
        <v>296</v>
      </c>
    </row>
    <row r="102" spans="1:11" ht="27.75" customHeight="1">
      <c r="A102" s="121"/>
      <c r="B102" s="151"/>
      <c r="C102" s="121"/>
      <c r="D102" s="53">
        <v>2014</v>
      </c>
      <c r="E102" s="38">
        <f>'Пр14. План'!E200</f>
        <v>135</v>
      </c>
      <c r="F102" s="38">
        <f>'Пр14. План'!F200</f>
        <v>0</v>
      </c>
      <c r="G102" s="38">
        <f>'Пр14. План'!G200</f>
        <v>0</v>
      </c>
      <c r="H102" s="38">
        <f>'Пр14. План'!H200</f>
        <v>135</v>
      </c>
      <c r="I102" s="38">
        <f>'Пр14. План'!I200</f>
        <v>0</v>
      </c>
      <c r="J102" s="142"/>
      <c r="K102" s="154"/>
    </row>
    <row r="103" spans="1:11" ht="16.5" customHeight="1">
      <c r="A103" s="121"/>
      <c r="B103" s="151"/>
      <c r="C103" s="121"/>
      <c r="D103" s="53">
        <v>2015</v>
      </c>
      <c r="E103" s="38">
        <f>'Пр14. План'!E201</f>
        <v>154</v>
      </c>
      <c r="F103" s="38">
        <f>'Пр14. План'!F201</f>
        <v>0</v>
      </c>
      <c r="G103" s="38">
        <f>'Пр14. План'!G201</f>
        <v>0</v>
      </c>
      <c r="H103" s="38">
        <f>'Пр14. План'!H201</f>
        <v>154</v>
      </c>
      <c r="I103" s="38">
        <f>'Пр14. План'!I201</f>
        <v>0</v>
      </c>
      <c r="J103" s="142"/>
      <c r="K103" s="154"/>
    </row>
    <row r="104" spans="1:11" ht="18.75" customHeight="1">
      <c r="A104" s="121"/>
      <c r="B104" s="152"/>
      <c r="C104" s="121"/>
      <c r="D104" s="53">
        <v>2016</v>
      </c>
      <c r="E104" s="38">
        <f>'Пр14. План'!E202</f>
        <v>154</v>
      </c>
      <c r="F104" s="38">
        <f>'Пр14. План'!F202</f>
        <v>0</v>
      </c>
      <c r="G104" s="38">
        <f>'Пр14. План'!G202</f>
        <v>0</v>
      </c>
      <c r="H104" s="38">
        <f>'Пр14. План'!H202</f>
        <v>154</v>
      </c>
      <c r="I104" s="38">
        <f>'Пр14. План'!I202</f>
        <v>0</v>
      </c>
      <c r="J104" s="143"/>
      <c r="K104" s="155"/>
    </row>
    <row r="105" spans="1:11" ht="10.5" customHeight="1">
      <c r="A105" s="121" t="s">
        <v>188</v>
      </c>
      <c r="B105" s="159" t="s">
        <v>216</v>
      </c>
      <c r="C105" s="121"/>
      <c r="D105" s="53" t="s">
        <v>7</v>
      </c>
      <c r="E105" s="38">
        <f>E109</f>
        <v>157</v>
      </c>
      <c r="F105" s="38">
        <f t="shared" ref="F105:I105" si="18">F109</f>
        <v>0</v>
      </c>
      <c r="G105" s="38">
        <f t="shared" si="18"/>
        <v>0</v>
      </c>
      <c r="H105" s="38">
        <f t="shared" si="18"/>
        <v>157</v>
      </c>
      <c r="I105" s="38">
        <f t="shared" si="18"/>
        <v>0</v>
      </c>
      <c r="J105" s="129"/>
      <c r="K105" s="132"/>
    </row>
    <row r="106" spans="1:11" ht="10.5" customHeight="1">
      <c r="A106" s="121"/>
      <c r="B106" s="160"/>
      <c r="C106" s="121"/>
      <c r="D106" s="53">
        <v>2014</v>
      </c>
      <c r="E106" s="38">
        <f t="shared" ref="E106:I108" si="19">E110</f>
        <v>48</v>
      </c>
      <c r="F106" s="38">
        <f t="shared" si="19"/>
        <v>0</v>
      </c>
      <c r="G106" s="38">
        <f t="shared" si="19"/>
        <v>0</v>
      </c>
      <c r="H106" s="38">
        <f t="shared" si="19"/>
        <v>48</v>
      </c>
      <c r="I106" s="38">
        <f t="shared" si="19"/>
        <v>0</v>
      </c>
      <c r="J106" s="130"/>
      <c r="K106" s="133"/>
    </row>
    <row r="107" spans="1:11" ht="10.5" customHeight="1">
      <c r="A107" s="121"/>
      <c r="B107" s="160"/>
      <c r="C107" s="121"/>
      <c r="D107" s="53">
        <v>2015</v>
      </c>
      <c r="E107" s="38">
        <f t="shared" si="19"/>
        <v>54.5</v>
      </c>
      <c r="F107" s="38">
        <f t="shared" si="19"/>
        <v>0</v>
      </c>
      <c r="G107" s="38">
        <f t="shared" si="19"/>
        <v>0</v>
      </c>
      <c r="H107" s="38">
        <f t="shared" si="19"/>
        <v>54.5</v>
      </c>
      <c r="I107" s="38">
        <f t="shared" si="19"/>
        <v>0</v>
      </c>
      <c r="J107" s="130"/>
      <c r="K107" s="133"/>
    </row>
    <row r="108" spans="1:11" ht="10.5" customHeight="1">
      <c r="A108" s="121"/>
      <c r="B108" s="161"/>
      <c r="C108" s="121"/>
      <c r="D108" s="53">
        <v>2016</v>
      </c>
      <c r="E108" s="38">
        <f t="shared" si="19"/>
        <v>54.5</v>
      </c>
      <c r="F108" s="38">
        <f t="shared" si="19"/>
        <v>0</v>
      </c>
      <c r="G108" s="38">
        <f t="shared" si="19"/>
        <v>0</v>
      </c>
      <c r="H108" s="38">
        <f t="shared" si="19"/>
        <v>54.5</v>
      </c>
      <c r="I108" s="38">
        <f t="shared" si="19"/>
        <v>0</v>
      </c>
      <c r="J108" s="131"/>
      <c r="K108" s="134"/>
    </row>
    <row r="109" spans="1:11" ht="15" customHeight="1">
      <c r="A109" s="121" t="s">
        <v>190</v>
      </c>
      <c r="B109" s="150" t="s">
        <v>217</v>
      </c>
      <c r="C109" s="121"/>
      <c r="D109" s="53" t="s">
        <v>7</v>
      </c>
      <c r="E109" s="38">
        <f>'Пр14. План'!E215</f>
        <v>157</v>
      </c>
      <c r="F109" s="38">
        <f>'Пр14. План'!F215</f>
        <v>0</v>
      </c>
      <c r="G109" s="38">
        <f>'Пр14. План'!G215</f>
        <v>0</v>
      </c>
      <c r="H109" s="38">
        <f>'Пр14. План'!H215</f>
        <v>157</v>
      </c>
      <c r="I109" s="38">
        <f>'Пр14. План'!I215</f>
        <v>0</v>
      </c>
      <c r="J109" s="141" t="s">
        <v>176</v>
      </c>
      <c r="K109" s="153" t="s">
        <v>296</v>
      </c>
    </row>
    <row r="110" spans="1:11" ht="10.5" customHeight="1">
      <c r="A110" s="121"/>
      <c r="B110" s="151"/>
      <c r="C110" s="121"/>
      <c r="D110" s="53">
        <v>2014</v>
      </c>
      <c r="E110" s="38">
        <f>'Пр14. План'!E216</f>
        <v>48</v>
      </c>
      <c r="F110" s="38">
        <f>'Пр14. План'!F216</f>
        <v>0</v>
      </c>
      <c r="G110" s="38">
        <f>'Пр14. План'!G216</f>
        <v>0</v>
      </c>
      <c r="H110" s="38">
        <f>'Пр14. План'!H216</f>
        <v>48</v>
      </c>
      <c r="I110" s="38">
        <f>'Пр14. План'!I216</f>
        <v>0</v>
      </c>
      <c r="J110" s="142"/>
      <c r="K110" s="154"/>
    </row>
    <row r="111" spans="1:11" ht="10.5" customHeight="1">
      <c r="A111" s="121"/>
      <c r="B111" s="151"/>
      <c r="C111" s="121"/>
      <c r="D111" s="53">
        <v>2015</v>
      </c>
      <c r="E111" s="38">
        <f>'Пр14. План'!E217</f>
        <v>54.5</v>
      </c>
      <c r="F111" s="38">
        <f>'Пр14. План'!F217</f>
        <v>0</v>
      </c>
      <c r="G111" s="38">
        <f>'Пр14. План'!G217</f>
        <v>0</v>
      </c>
      <c r="H111" s="38">
        <f>'Пр14. План'!H217</f>
        <v>54.5</v>
      </c>
      <c r="I111" s="38">
        <f>'Пр14. План'!I217</f>
        <v>0</v>
      </c>
      <c r="J111" s="142"/>
      <c r="K111" s="154"/>
    </row>
    <row r="112" spans="1:11" ht="10.5" customHeight="1">
      <c r="A112" s="121"/>
      <c r="B112" s="152"/>
      <c r="C112" s="121"/>
      <c r="D112" s="53">
        <v>2016</v>
      </c>
      <c r="E112" s="38">
        <f>'Пр14. План'!E218</f>
        <v>54.5</v>
      </c>
      <c r="F112" s="38">
        <f>'Пр14. План'!F218</f>
        <v>0</v>
      </c>
      <c r="G112" s="38">
        <f>'Пр14. План'!G218</f>
        <v>0</v>
      </c>
      <c r="H112" s="38">
        <f>'Пр14. План'!H218</f>
        <v>54.5</v>
      </c>
      <c r="I112" s="38">
        <f>'Пр14. План'!I218</f>
        <v>0</v>
      </c>
      <c r="J112" s="143"/>
      <c r="K112" s="155"/>
    </row>
    <row r="113" spans="1:11" ht="20.25" customHeight="1">
      <c r="A113" s="121" t="s">
        <v>201</v>
      </c>
      <c r="B113" s="159" t="s">
        <v>218</v>
      </c>
      <c r="C113" s="121"/>
      <c r="D113" s="53" t="s">
        <v>7</v>
      </c>
      <c r="E113" s="38">
        <f>E117</f>
        <v>201</v>
      </c>
      <c r="F113" s="38">
        <f t="shared" ref="F113:I113" si="20">F117</f>
        <v>0</v>
      </c>
      <c r="G113" s="38">
        <f t="shared" si="20"/>
        <v>0</v>
      </c>
      <c r="H113" s="38">
        <f t="shared" si="20"/>
        <v>201</v>
      </c>
      <c r="I113" s="38">
        <f t="shared" si="20"/>
        <v>0</v>
      </c>
      <c r="J113" s="129"/>
      <c r="K113" s="132"/>
    </row>
    <row r="114" spans="1:11" ht="10.5" customHeight="1">
      <c r="A114" s="121"/>
      <c r="B114" s="160"/>
      <c r="C114" s="121"/>
      <c r="D114" s="53">
        <v>2014</v>
      </c>
      <c r="E114" s="38">
        <f t="shared" ref="E114:I116" si="21">E118</f>
        <v>61</v>
      </c>
      <c r="F114" s="38">
        <f t="shared" si="21"/>
        <v>0</v>
      </c>
      <c r="G114" s="38">
        <f t="shared" si="21"/>
        <v>0</v>
      </c>
      <c r="H114" s="38">
        <f t="shared" si="21"/>
        <v>61</v>
      </c>
      <c r="I114" s="38">
        <f t="shared" si="21"/>
        <v>0</v>
      </c>
      <c r="J114" s="130"/>
      <c r="K114" s="133"/>
    </row>
    <row r="115" spans="1:11" ht="10.5" customHeight="1">
      <c r="A115" s="121"/>
      <c r="B115" s="160"/>
      <c r="C115" s="121"/>
      <c r="D115" s="53">
        <v>2015</v>
      </c>
      <c r="E115" s="38">
        <f t="shared" si="21"/>
        <v>70</v>
      </c>
      <c r="F115" s="38">
        <f t="shared" si="21"/>
        <v>0</v>
      </c>
      <c r="G115" s="38">
        <f t="shared" si="21"/>
        <v>0</v>
      </c>
      <c r="H115" s="38">
        <f t="shared" si="21"/>
        <v>70</v>
      </c>
      <c r="I115" s="38">
        <f t="shared" si="21"/>
        <v>0</v>
      </c>
      <c r="J115" s="130"/>
      <c r="K115" s="133"/>
    </row>
    <row r="116" spans="1:11" ht="10.5" customHeight="1">
      <c r="A116" s="121"/>
      <c r="B116" s="161"/>
      <c r="C116" s="121"/>
      <c r="D116" s="53">
        <v>2016</v>
      </c>
      <c r="E116" s="38">
        <f t="shared" si="21"/>
        <v>70</v>
      </c>
      <c r="F116" s="38">
        <f t="shared" si="21"/>
        <v>0</v>
      </c>
      <c r="G116" s="38">
        <f t="shared" si="21"/>
        <v>0</v>
      </c>
      <c r="H116" s="38">
        <f t="shared" si="21"/>
        <v>70</v>
      </c>
      <c r="I116" s="38">
        <f t="shared" si="21"/>
        <v>0</v>
      </c>
      <c r="J116" s="131"/>
      <c r="K116" s="134"/>
    </row>
    <row r="117" spans="1:11" ht="10.5" customHeight="1">
      <c r="A117" s="121" t="s">
        <v>202</v>
      </c>
      <c r="B117" s="150" t="s">
        <v>203</v>
      </c>
      <c r="C117" s="121"/>
      <c r="D117" s="53" t="s">
        <v>7</v>
      </c>
      <c r="E117" s="38">
        <f>'Пр14. План'!E231</f>
        <v>201</v>
      </c>
      <c r="F117" s="38">
        <f>'Пр14. План'!F231</f>
        <v>0</v>
      </c>
      <c r="G117" s="38">
        <f>'Пр14. План'!G231</f>
        <v>0</v>
      </c>
      <c r="H117" s="38">
        <f>'Пр14. План'!H231</f>
        <v>201</v>
      </c>
      <c r="I117" s="38">
        <f>'Пр14. План'!I231</f>
        <v>0</v>
      </c>
      <c r="J117" s="146" t="s">
        <v>195</v>
      </c>
      <c r="K117" s="156" t="s">
        <v>297</v>
      </c>
    </row>
    <row r="118" spans="1:11" ht="10.5" customHeight="1">
      <c r="A118" s="121"/>
      <c r="B118" s="151"/>
      <c r="C118" s="121"/>
      <c r="D118" s="53">
        <v>2014</v>
      </c>
      <c r="E118" s="38">
        <f>'Пр14. План'!E232</f>
        <v>61</v>
      </c>
      <c r="F118" s="38">
        <f>'Пр14. План'!F232</f>
        <v>0</v>
      </c>
      <c r="G118" s="38">
        <f>'Пр14. План'!G232</f>
        <v>0</v>
      </c>
      <c r="H118" s="38">
        <f>'Пр14. План'!H232</f>
        <v>61</v>
      </c>
      <c r="I118" s="38">
        <f>'Пр14. План'!I232</f>
        <v>0</v>
      </c>
      <c r="J118" s="146"/>
      <c r="K118" s="157"/>
    </row>
    <row r="119" spans="1:11" ht="10.5" customHeight="1">
      <c r="A119" s="121"/>
      <c r="B119" s="151"/>
      <c r="C119" s="121"/>
      <c r="D119" s="53">
        <v>2015</v>
      </c>
      <c r="E119" s="38">
        <f>'Пр14. План'!E233</f>
        <v>70</v>
      </c>
      <c r="F119" s="38">
        <f>'Пр14. План'!F233</f>
        <v>0</v>
      </c>
      <c r="G119" s="38">
        <f>'Пр14. План'!G233</f>
        <v>0</v>
      </c>
      <c r="H119" s="38">
        <f>'Пр14. План'!H233</f>
        <v>70</v>
      </c>
      <c r="I119" s="38">
        <f>'Пр14. План'!I233</f>
        <v>0</v>
      </c>
      <c r="J119" s="146"/>
      <c r="K119" s="157"/>
    </row>
    <row r="120" spans="1:11" ht="17.25" customHeight="1">
      <c r="A120" s="121"/>
      <c r="B120" s="152"/>
      <c r="C120" s="121"/>
      <c r="D120" s="53">
        <v>2016</v>
      </c>
      <c r="E120" s="38">
        <f>'Пр14. План'!E234</f>
        <v>70</v>
      </c>
      <c r="F120" s="38">
        <f>'Пр14. План'!F234</f>
        <v>0</v>
      </c>
      <c r="G120" s="38">
        <f>'Пр14. План'!G234</f>
        <v>0</v>
      </c>
      <c r="H120" s="38">
        <f>'Пр14. План'!H234</f>
        <v>70</v>
      </c>
      <c r="I120" s="38">
        <f>'Пр14. План'!I234</f>
        <v>0</v>
      </c>
      <c r="J120" s="146"/>
      <c r="K120" s="158"/>
    </row>
    <row r="121" spans="1:11" ht="20.25" customHeight="1">
      <c r="A121" s="121" t="s">
        <v>219</v>
      </c>
      <c r="B121" s="159" t="s">
        <v>277</v>
      </c>
      <c r="C121" s="121"/>
      <c r="D121" s="53" t="s">
        <v>7</v>
      </c>
      <c r="E121" s="38">
        <f>E125</f>
        <v>54</v>
      </c>
      <c r="F121" s="38">
        <f t="shared" ref="F121:I121" si="22">F125</f>
        <v>0</v>
      </c>
      <c r="G121" s="38">
        <f t="shared" si="22"/>
        <v>0</v>
      </c>
      <c r="H121" s="38">
        <f t="shared" si="22"/>
        <v>54</v>
      </c>
      <c r="I121" s="38">
        <f t="shared" si="22"/>
        <v>0</v>
      </c>
      <c r="J121" s="129"/>
      <c r="K121" s="132"/>
    </row>
    <row r="122" spans="1:11" ht="10.5" customHeight="1">
      <c r="A122" s="121"/>
      <c r="B122" s="160"/>
      <c r="C122" s="121"/>
      <c r="D122" s="53">
        <v>2014</v>
      </c>
      <c r="E122" s="38">
        <f t="shared" ref="E122:I124" si="23">E126</f>
        <v>14</v>
      </c>
      <c r="F122" s="38">
        <f t="shared" si="23"/>
        <v>0</v>
      </c>
      <c r="G122" s="38">
        <f t="shared" si="23"/>
        <v>0</v>
      </c>
      <c r="H122" s="38">
        <f t="shared" si="23"/>
        <v>14</v>
      </c>
      <c r="I122" s="38">
        <f t="shared" si="23"/>
        <v>0</v>
      </c>
      <c r="J122" s="130"/>
      <c r="K122" s="133"/>
    </row>
    <row r="123" spans="1:11" ht="10.5" customHeight="1">
      <c r="A123" s="121"/>
      <c r="B123" s="160"/>
      <c r="C123" s="121"/>
      <c r="D123" s="53">
        <v>2015</v>
      </c>
      <c r="E123" s="38">
        <f t="shared" si="23"/>
        <v>20</v>
      </c>
      <c r="F123" s="38">
        <f t="shared" si="23"/>
        <v>0</v>
      </c>
      <c r="G123" s="38">
        <f t="shared" si="23"/>
        <v>0</v>
      </c>
      <c r="H123" s="38">
        <f t="shared" si="23"/>
        <v>20</v>
      </c>
      <c r="I123" s="38">
        <f t="shared" si="23"/>
        <v>0</v>
      </c>
      <c r="J123" s="130"/>
      <c r="K123" s="133"/>
    </row>
    <row r="124" spans="1:11" ht="10.5" customHeight="1">
      <c r="A124" s="121"/>
      <c r="B124" s="161"/>
      <c r="C124" s="121"/>
      <c r="D124" s="53">
        <v>2016</v>
      </c>
      <c r="E124" s="38">
        <f t="shared" si="23"/>
        <v>20</v>
      </c>
      <c r="F124" s="38">
        <f t="shared" si="23"/>
        <v>0</v>
      </c>
      <c r="G124" s="38">
        <f t="shared" si="23"/>
        <v>0</v>
      </c>
      <c r="H124" s="38">
        <f t="shared" si="23"/>
        <v>20</v>
      </c>
      <c r="I124" s="38">
        <f t="shared" si="23"/>
        <v>0</v>
      </c>
      <c r="J124" s="131"/>
      <c r="K124" s="134"/>
    </row>
    <row r="125" spans="1:11" ht="11.25" customHeight="1">
      <c r="A125" s="121" t="s">
        <v>220</v>
      </c>
      <c r="B125" s="150" t="s">
        <v>276</v>
      </c>
      <c r="C125" s="121"/>
      <c r="D125" s="35" t="s">
        <v>7</v>
      </c>
      <c r="E125" s="23">
        <f>'Пр14. План'!E255</f>
        <v>54</v>
      </c>
      <c r="F125" s="38">
        <f>'Пр14. План'!F255</f>
        <v>0</v>
      </c>
      <c r="G125" s="38">
        <f>'Пр14. План'!G255</f>
        <v>0</v>
      </c>
      <c r="H125" s="38">
        <f>'Пр14. План'!H255</f>
        <v>54</v>
      </c>
      <c r="I125" s="38">
        <f>'Пр14. План'!I255</f>
        <v>0</v>
      </c>
      <c r="J125" s="146" t="s">
        <v>210</v>
      </c>
      <c r="K125" s="180" t="s">
        <v>298</v>
      </c>
    </row>
    <row r="126" spans="1:11">
      <c r="A126" s="121"/>
      <c r="B126" s="151"/>
      <c r="C126" s="121"/>
      <c r="D126" s="35">
        <v>2014</v>
      </c>
      <c r="E126" s="38">
        <f>'Пр14. План'!E256</f>
        <v>14</v>
      </c>
      <c r="F126" s="38">
        <f>'Пр14. План'!F256</f>
        <v>0</v>
      </c>
      <c r="G126" s="38">
        <f>'Пр14. План'!G256</f>
        <v>0</v>
      </c>
      <c r="H126" s="38">
        <f>'Пр14. План'!H256</f>
        <v>14</v>
      </c>
      <c r="I126" s="38">
        <f>'Пр14. План'!I256</f>
        <v>0</v>
      </c>
      <c r="J126" s="146"/>
      <c r="K126" s="180"/>
    </row>
    <row r="127" spans="1:11" ht="11.25" customHeight="1">
      <c r="A127" s="121"/>
      <c r="B127" s="151"/>
      <c r="C127" s="121"/>
      <c r="D127" s="35">
        <v>2015</v>
      </c>
      <c r="E127" s="38">
        <f>'Пр14. План'!E257</f>
        <v>20</v>
      </c>
      <c r="F127" s="38">
        <f>'Пр14. План'!F257</f>
        <v>0</v>
      </c>
      <c r="G127" s="38">
        <f>'Пр14. План'!G257</f>
        <v>0</v>
      </c>
      <c r="H127" s="38">
        <f>'Пр14. План'!H257</f>
        <v>20</v>
      </c>
      <c r="I127" s="38">
        <f>'Пр14. План'!I257</f>
        <v>0</v>
      </c>
      <c r="J127" s="146"/>
      <c r="K127" s="180"/>
    </row>
    <row r="128" spans="1:11" ht="12.75" customHeight="1">
      <c r="A128" s="121"/>
      <c r="B128" s="152"/>
      <c r="C128" s="121"/>
      <c r="D128" s="35">
        <v>2016</v>
      </c>
      <c r="E128" s="38">
        <f>'Пр14. План'!E258</f>
        <v>20</v>
      </c>
      <c r="F128" s="38">
        <f>'Пр14. План'!F258</f>
        <v>0</v>
      </c>
      <c r="G128" s="38">
        <f>'Пр14. План'!G258</f>
        <v>0</v>
      </c>
      <c r="H128" s="38">
        <f>'Пр14. План'!H258</f>
        <v>20</v>
      </c>
      <c r="I128" s="38">
        <f>'Пр14. План'!I258</f>
        <v>0</v>
      </c>
      <c r="J128" s="146"/>
      <c r="K128" s="180"/>
    </row>
  </sheetData>
  <mergeCells count="145">
    <mergeCell ref="C109:C112"/>
    <mergeCell ref="J97:K100"/>
    <mergeCell ref="C49:C52"/>
    <mergeCell ref="A53:A56"/>
    <mergeCell ref="B53:B56"/>
    <mergeCell ref="C53:C56"/>
    <mergeCell ref="B65:B68"/>
    <mergeCell ref="A57:A60"/>
    <mergeCell ref="B57:B60"/>
    <mergeCell ref="B97:B100"/>
    <mergeCell ref="B101:B104"/>
    <mergeCell ref="C57:C60"/>
    <mergeCell ref="A69:A72"/>
    <mergeCell ref="A73:A76"/>
    <mergeCell ref="A77:A80"/>
    <mergeCell ref="A81:A84"/>
    <mergeCell ref="B69:B72"/>
    <mergeCell ref="B73:B76"/>
    <mergeCell ref="B77:B80"/>
    <mergeCell ref="B81:B84"/>
    <mergeCell ref="C69:C72"/>
    <mergeCell ref="J65:J68"/>
    <mergeCell ref="A61:A64"/>
    <mergeCell ref="B61:B64"/>
    <mergeCell ref="C61:C64"/>
    <mergeCell ref="J61:K64"/>
    <mergeCell ref="A65:A68"/>
    <mergeCell ref="C93:C96"/>
    <mergeCell ref="C73:C76"/>
    <mergeCell ref="C77:C80"/>
    <mergeCell ref="C81:C84"/>
    <mergeCell ref="J69:K72"/>
    <mergeCell ref="J73:J76"/>
    <mergeCell ref="K73:K76"/>
    <mergeCell ref="J77:K80"/>
    <mergeCell ref="J81:J84"/>
    <mergeCell ref="K81:K84"/>
    <mergeCell ref="C125:C128"/>
    <mergeCell ref="K125:K128"/>
    <mergeCell ref="J125:J128"/>
    <mergeCell ref="A85:A88"/>
    <mergeCell ref="B85:B88"/>
    <mergeCell ref="C85:C88"/>
    <mergeCell ref="J85:K88"/>
    <mergeCell ref="A97:A100"/>
    <mergeCell ref="A101:A104"/>
    <mergeCell ref="A89:A92"/>
    <mergeCell ref="A93:A96"/>
    <mergeCell ref="B89:B92"/>
    <mergeCell ref="C89:C92"/>
    <mergeCell ref="B93:B96"/>
    <mergeCell ref="A125:A128"/>
    <mergeCell ref="B125:B128"/>
    <mergeCell ref="B121:B124"/>
    <mergeCell ref="A113:A116"/>
    <mergeCell ref="A117:A120"/>
    <mergeCell ref="C113:C116"/>
    <mergeCell ref="C117:C120"/>
    <mergeCell ref="C97:C100"/>
    <mergeCell ref="C101:C104"/>
    <mergeCell ref="C105:C108"/>
    <mergeCell ref="C25:C28"/>
    <mergeCell ref="B29:B32"/>
    <mergeCell ref="A33:A36"/>
    <mergeCell ref="A37:A40"/>
    <mergeCell ref="A41:A44"/>
    <mergeCell ref="B33:B36"/>
    <mergeCell ref="B37:B40"/>
    <mergeCell ref="B41:B44"/>
    <mergeCell ref="C29:C32"/>
    <mergeCell ref="C33:C36"/>
    <mergeCell ref="C37:C40"/>
    <mergeCell ref="C41:C44"/>
    <mergeCell ref="A1:J1"/>
    <mergeCell ref="A25:A28"/>
    <mergeCell ref="B25:B28"/>
    <mergeCell ref="J17:J20"/>
    <mergeCell ref="A9:A12"/>
    <mergeCell ref="B9:B12"/>
    <mergeCell ref="C9:C12"/>
    <mergeCell ref="A21:A24"/>
    <mergeCell ref="B21:B24"/>
    <mergeCell ref="C21:C24"/>
    <mergeCell ref="J13:K16"/>
    <mergeCell ref="J9:K12"/>
    <mergeCell ref="K3:K4"/>
    <mergeCell ref="A3:A4"/>
    <mergeCell ref="B3:B4"/>
    <mergeCell ref="K17:K20"/>
    <mergeCell ref="J21:K24"/>
    <mergeCell ref="A5:A8"/>
    <mergeCell ref="B5:B8"/>
    <mergeCell ref="C5:C8"/>
    <mergeCell ref="J5:J8"/>
    <mergeCell ref="K5:K8"/>
    <mergeCell ref="C3:C4"/>
    <mergeCell ref="D3:I3"/>
    <mergeCell ref="J3:J4"/>
    <mergeCell ref="A17:A20"/>
    <mergeCell ref="B17:B20"/>
    <mergeCell ref="A13:A16"/>
    <mergeCell ref="B13:B16"/>
    <mergeCell ref="C13:C16"/>
    <mergeCell ref="C17:C20"/>
    <mergeCell ref="J25:K28"/>
    <mergeCell ref="A121:A124"/>
    <mergeCell ref="J121:K124"/>
    <mergeCell ref="K101:K104"/>
    <mergeCell ref="J105:K108"/>
    <mergeCell ref="J109:J112"/>
    <mergeCell ref="K109:K112"/>
    <mergeCell ref="J113:K116"/>
    <mergeCell ref="J117:J120"/>
    <mergeCell ref="K117:K120"/>
    <mergeCell ref="J101:J104"/>
    <mergeCell ref="C121:C124"/>
    <mergeCell ref="B113:B116"/>
    <mergeCell ref="B117:B120"/>
    <mergeCell ref="B105:B108"/>
    <mergeCell ref="B109:B112"/>
    <mergeCell ref="A105:A108"/>
    <mergeCell ref="A109:A112"/>
    <mergeCell ref="K29:K32"/>
    <mergeCell ref="J33:K36"/>
    <mergeCell ref="J37:J40"/>
    <mergeCell ref="K37:K40"/>
    <mergeCell ref="J41:K44"/>
    <mergeCell ref="J45:J48"/>
    <mergeCell ref="K45:K48"/>
    <mergeCell ref="J89:K92"/>
    <mergeCell ref="J93:J96"/>
    <mergeCell ref="K93:K96"/>
    <mergeCell ref="J57:K60"/>
    <mergeCell ref="J49:K52"/>
    <mergeCell ref="K53:K56"/>
    <mergeCell ref="J53:J56"/>
    <mergeCell ref="A45:A48"/>
    <mergeCell ref="B45:B48"/>
    <mergeCell ref="C45:C48"/>
    <mergeCell ref="A29:A32"/>
    <mergeCell ref="A49:A52"/>
    <mergeCell ref="B49:B52"/>
    <mergeCell ref="J29:J32"/>
    <mergeCell ref="C65:C68"/>
    <mergeCell ref="K65:K68"/>
  </mergeCells>
  <pageMargins left="0.70866141732283472" right="0.70866141732283472" top="0.74803149606299213" bottom="0.74803149606299213" header="0.31496062992125984" footer="0.31496062992125984"/>
  <pageSetup paperSize="9" scale="56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0"/>
  <sheetViews>
    <sheetView tabSelected="1" view="pageBreakPreview" topLeftCell="A227" zoomScaleNormal="100" zoomScaleSheetLayoutView="100" workbookViewId="0">
      <selection sqref="A1:L258"/>
    </sheetView>
  </sheetViews>
  <sheetFormatPr defaultRowHeight="11.25"/>
  <cols>
    <col min="1" max="1" width="6.5703125" style="26" customWidth="1"/>
    <col min="2" max="2" width="38.42578125" style="28" customWidth="1"/>
    <col min="3" max="3" width="9.140625" style="27"/>
    <col min="4" max="4" width="8.85546875" style="28" customWidth="1"/>
    <col min="5" max="9" width="10.140625" style="27" customWidth="1"/>
    <col min="10" max="10" width="20.7109375" style="28" customWidth="1"/>
    <col min="11" max="11" width="15.7109375" style="29" customWidth="1"/>
    <col min="12" max="12" width="19.5703125" style="27" customWidth="1"/>
    <col min="13" max="16384" width="9.140625" style="27"/>
  </cols>
  <sheetData>
    <row r="1" spans="1:12" ht="43.5" customHeight="1">
      <c r="J1" s="235" t="s">
        <v>310</v>
      </c>
      <c r="K1" s="235"/>
      <c r="L1" s="235"/>
    </row>
    <row r="2" spans="1:12" ht="9" customHeight="1"/>
    <row r="3" spans="1:12" ht="12.75">
      <c r="A3" s="229" t="s">
        <v>246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</row>
    <row r="5" spans="1:12" ht="21.75" customHeight="1">
      <c r="A5" s="167" t="s">
        <v>0</v>
      </c>
      <c r="B5" s="149" t="s">
        <v>53</v>
      </c>
      <c r="C5" s="149" t="s">
        <v>16</v>
      </c>
      <c r="D5" s="149" t="s">
        <v>1</v>
      </c>
      <c r="E5" s="149"/>
      <c r="F5" s="149"/>
      <c r="G5" s="149"/>
      <c r="H5" s="149"/>
      <c r="I5" s="149"/>
      <c r="J5" s="231" t="s">
        <v>29</v>
      </c>
      <c r="K5" s="231"/>
      <c r="L5" s="149" t="s">
        <v>28</v>
      </c>
    </row>
    <row r="6" spans="1:12" ht="24" customHeight="1">
      <c r="A6" s="167"/>
      <c r="B6" s="149"/>
      <c r="C6" s="149"/>
      <c r="D6" s="90" t="s">
        <v>30</v>
      </c>
      <c r="E6" s="90" t="s">
        <v>7</v>
      </c>
      <c r="F6" s="90" t="s">
        <v>3</v>
      </c>
      <c r="G6" s="90" t="s">
        <v>4</v>
      </c>
      <c r="H6" s="90" t="s">
        <v>5</v>
      </c>
      <c r="I6" s="90" t="s">
        <v>6</v>
      </c>
      <c r="J6" s="90" t="s">
        <v>10</v>
      </c>
      <c r="K6" s="91" t="s">
        <v>11</v>
      </c>
      <c r="L6" s="149"/>
    </row>
    <row r="7" spans="1:12" s="30" customFormat="1" ht="12.75" customHeight="1">
      <c r="A7" s="121"/>
      <c r="B7" s="226" t="s">
        <v>89</v>
      </c>
      <c r="C7" s="122"/>
      <c r="D7" s="69" t="s">
        <v>7</v>
      </c>
      <c r="E7" s="40">
        <f t="shared" ref="E7:I10" si="0">E11+E43+E99+E171</f>
        <v>131375.54</v>
      </c>
      <c r="F7" s="40">
        <f t="shared" si="0"/>
        <v>49606.600000000006</v>
      </c>
      <c r="G7" s="40">
        <f t="shared" si="0"/>
        <v>54.6</v>
      </c>
      <c r="H7" s="40">
        <f t="shared" si="0"/>
        <v>81714.340000000011</v>
      </c>
      <c r="I7" s="40">
        <f t="shared" si="0"/>
        <v>0</v>
      </c>
      <c r="J7" s="230"/>
      <c r="K7" s="230"/>
      <c r="L7" s="122"/>
    </row>
    <row r="8" spans="1:12" s="30" customFormat="1" ht="12.75" customHeight="1">
      <c r="A8" s="121"/>
      <c r="B8" s="227"/>
      <c r="C8" s="122"/>
      <c r="D8" s="69">
        <v>2014</v>
      </c>
      <c r="E8" s="40">
        <f t="shared" si="0"/>
        <v>73744.34</v>
      </c>
      <c r="F8" s="40">
        <f t="shared" si="0"/>
        <v>46967.4</v>
      </c>
      <c r="G8" s="40">
        <f t="shared" si="0"/>
        <v>54.6</v>
      </c>
      <c r="H8" s="40">
        <f t="shared" si="0"/>
        <v>26722.34</v>
      </c>
      <c r="I8" s="40">
        <f t="shared" si="0"/>
        <v>0</v>
      </c>
      <c r="J8" s="230"/>
      <c r="K8" s="230"/>
      <c r="L8" s="122"/>
    </row>
    <row r="9" spans="1:12" s="30" customFormat="1" ht="12.75" customHeight="1">
      <c r="A9" s="121"/>
      <c r="B9" s="227"/>
      <c r="C9" s="122"/>
      <c r="D9" s="69">
        <v>2015</v>
      </c>
      <c r="E9" s="40">
        <f t="shared" si="0"/>
        <v>28813.1</v>
      </c>
      <c r="F9" s="40">
        <f t="shared" si="0"/>
        <v>1319.6</v>
      </c>
      <c r="G9" s="40">
        <f t="shared" si="0"/>
        <v>0</v>
      </c>
      <c r="H9" s="40">
        <f t="shared" si="0"/>
        <v>27493.5</v>
      </c>
      <c r="I9" s="40">
        <f t="shared" si="0"/>
        <v>0</v>
      </c>
      <c r="J9" s="230"/>
      <c r="K9" s="230"/>
      <c r="L9" s="122"/>
    </row>
    <row r="10" spans="1:12" s="30" customFormat="1" ht="12.75" customHeight="1">
      <c r="A10" s="121"/>
      <c r="B10" s="228"/>
      <c r="C10" s="122"/>
      <c r="D10" s="69">
        <v>2016</v>
      </c>
      <c r="E10" s="40">
        <f t="shared" si="0"/>
        <v>28818.1</v>
      </c>
      <c r="F10" s="40">
        <f t="shared" si="0"/>
        <v>1319.6</v>
      </c>
      <c r="G10" s="40">
        <f t="shared" si="0"/>
        <v>0</v>
      </c>
      <c r="H10" s="40">
        <f t="shared" si="0"/>
        <v>27498.5</v>
      </c>
      <c r="I10" s="40">
        <f t="shared" si="0"/>
        <v>0</v>
      </c>
      <c r="J10" s="230"/>
      <c r="K10" s="230"/>
      <c r="L10" s="122"/>
    </row>
    <row r="11" spans="1:12" s="30" customFormat="1" ht="19.5" customHeight="1">
      <c r="A11" s="121" t="s">
        <v>13</v>
      </c>
      <c r="B11" s="147" t="str">
        <f>'Пр2 Паспорт МП'!B25</f>
        <v xml:space="preserve">1. ВЦП МО ТР «Модернизация учреждений культуры, искусства, образования в сфере культуры и искусства и создание условий для расширения доступности услуг культуры» на 2014 – 2016 годы
</v>
      </c>
      <c r="C11" s="147"/>
      <c r="D11" s="55" t="s">
        <v>7</v>
      </c>
      <c r="E11" s="40">
        <f>E15</f>
        <v>1774</v>
      </c>
      <c r="F11" s="40">
        <f t="shared" ref="F11:I11" si="1">F15</f>
        <v>0</v>
      </c>
      <c r="G11" s="40">
        <f t="shared" si="1"/>
        <v>0</v>
      </c>
      <c r="H11" s="40">
        <f t="shared" si="1"/>
        <v>1774</v>
      </c>
      <c r="I11" s="40">
        <f t="shared" si="1"/>
        <v>0</v>
      </c>
      <c r="J11" s="230"/>
      <c r="K11" s="230"/>
      <c r="L11" s="122"/>
    </row>
    <row r="12" spans="1:12" s="30" customFormat="1" ht="12.75" customHeight="1">
      <c r="A12" s="121"/>
      <c r="B12" s="147"/>
      <c r="C12" s="147"/>
      <c r="D12" s="55">
        <v>2014</v>
      </c>
      <c r="E12" s="40">
        <f t="shared" ref="E12:I14" si="2">E16</f>
        <v>300</v>
      </c>
      <c r="F12" s="40">
        <f t="shared" si="2"/>
        <v>0</v>
      </c>
      <c r="G12" s="40">
        <f t="shared" si="2"/>
        <v>0</v>
      </c>
      <c r="H12" s="40">
        <f t="shared" si="2"/>
        <v>300</v>
      </c>
      <c r="I12" s="40">
        <f t="shared" si="2"/>
        <v>0</v>
      </c>
      <c r="J12" s="230"/>
      <c r="K12" s="230"/>
      <c r="L12" s="122"/>
    </row>
    <row r="13" spans="1:12" s="30" customFormat="1" ht="12.75" customHeight="1">
      <c r="A13" s="121"/>
      <c r="B13" s="147"/>
      <c r="C13" s="147"/>
      <c r="D13" s="55">
        <v>2015</v>
      </c>
      <c r="E13" s="40">
        <f t="shared" si="2"/>
        <v>737</v>
      </c>
      <c r="F13" s="40">
        <f t="shared" si="2"/>
        <v>0</v>
      </c>
      <c r="G13" s="40">
        <f t="shared" si="2"/>
        <v>0</v>
      </c>
      <c r="H13" s="40">
        <f t="shared" si="2"/>
        <v>737</v>
      </c>
      <c r="I13" s="40">
        <f t="shared" si="2"/>
        <v>0</v>
      </c>
      <c r="J13" s="230"/>
      <c r="K13" s="230"/>
      <c r="L13" s="122"/>
    </row>
    <row r="14" spans="1:12" s="30" customFormat="1" ht="12.75" customHeight="1">
      <c r="A14" s="121"/>
      <c r="B14" s="147"/>
      <c r="C14" s="147"/>
      <c r="D14" s="55">
        <v>2016</v>
      </c>
      <c r="E14" s="40">
        <f t="shared" si="2"/>
        <v>737</v>
      </c>
      <c r="F14" s="40">
        <f t="shared" si="2"/>
        <v>0</v>
      </c>
      <c r="G14" s="40">
        <f t="shared" si="2"/>
        <v>0</v>
      </c>
      <c r="H14" s="40">
        <f t="shared" si="2"/>
        <v>737</v>
      </c>
      <c r="I14" s="40">
        <f t="shared" si="2"/>
        <v>0</v>
      </c>
      <c r="J14" s="230"/>
      <c r="K14" s="230"/>
      <c r="L14" s="122"/>
    </row>
    <row r="15" spans="1:12" s="30" customFormat="1">
      <c r="A15" s="121" t="s">
        <v>8</v>
      </c>
      <c r="B15" s="148" t="s">
        <v>90</v>
      </c>
      <c r="C15" s="121"/>
      <c r="D15" s="48" t="s">
        <v>7</v>
      </c>
      <c r="E15" s="38">
        <f>E19</f>
        <v>1774</v>
      </c>
      <c r="F15" s="38">
        <f>F19</f>
        <v>0</v>
      </c>
      <c r="G15" s="38">
        <f>G19</f>
        <v>0</v>
      </c>
      <c r="H15" s="38">
        <f>H19</f>
        <v>1774</v>
      </c>
      <c r="I15" s="38">
        <f>I19</f>
        <v>0</v>
      </c>
      <c r="J15" s="230"/>
      <c r="K15" s="230"/>
      <c r="L15" s="122"/>
    </row>
    <row r="16" spans="1:12" s="30" customFormat="1" ht="17.25" customHeight="1">
      <c r="A16" s="121"/>
      <c r="B16" s="148"/>
      <c r="C16" s="121"/>
      <c r="D16" s="48">
        <v>2014</v>
      </c>
      <c r="E16" s="38">
        <f t="shared" ref="E16:I18" si="3">E20</f>
        <v>300</v>
      </c>
      <c r="F16" s="38">
        <f t="shared" si="3"/>
        <v>0</v>
      </c>
      <c r="G16" s="38">
        <f t="shared" si="3"/>
        <v>0</v>
      </c>
      <c r="H16" s="38">
        <f t="shared" si="3"/>
        <v>300</v>
      </c>
      <c r="I16" s="38">
        <f t="shared" si="3"/>
        <v>0</v>
      </c>
      <c r="J16" s="230"/>
      <c r="K16" s="230"/>
      <c r="L16" s="122"/>
    </row>
    <row r="17" spans="1:12" s="30" customFormat="1" ht="18.75" customHeight="1">
      <c r="A17" s="121"/>
      <c r="B17" s="148"/>
      <c r="C17" s="121"/>
      <c r="D17" s="48">
        <v>2015</v>
      </c>
      <c r="E17" s="38">
        <f t="shared" si="3"/>
        <v>737</v>
      </c>
      <c r="F17" s="38">
        <f t="shared" si="3"/>
        <v>0</v>
      </c>
      <c r="G17" s="38">
        <f t="shared" si="3"/>
        <v>0</v>
      </c>
      <c r="H17" s="38">
        <f t="shared" si="3"/>
        <v>737</v>
      </c>
      <c r="I17" s="38">
        <f t="shared" si="3"/>
        <v>0</v>
      </c>
      <c r="J17" s="230"/>
      <c r="K17" s="230"/>
      <c r="L17" s="122"/>
    </row>
    <row r="18" spans="1:12" s="30" customFormat="1" ht="19.5" customHeight="1">
      <c r="A18" s="121"/>
      <c r="B18" s="148"/>
      <c r="C18" s="121"/>
      <c r="D18" s="48">
        <v>2016</v>
      </c>
      <c r="E18" s="38">
        <f t="shared" si="3"/>
        <v>737</v>
      </c>
      <c r="F18" s="38">
        <f t="shared" si="3"/>
        <v>0</v>
      </c>
      <c r="G18" s="38">
        <f t="shared" si="3"/>
        <v>0</v>
      </c>
      <c r="H18" s="38">
        <f t="shared" si="3"/>
        <v>737</v>
      </c>
      <c r="I18" s="38">
        <f t="shared" si="3"/>
        <v>0</v>
      </c>
      <c r="J18" s="230"/>
      <c r="K18" s="230"/>
      <c r="L18" s="122"/>
    </row>
    <row r="19" spans="1:12" s="30" customFormat="1" ht="12.75" customHeight="1">
      <c r="A19" s="150" t="s">
        <v>22</v>
      </c>
      <c r="B19" s="150" t="s">
        <v>105</v>
      </c>
      <c r="C19" s="47"/>
      <c r="D19" s="48" t="s">
        <v>7</v>
      </c>
      <c r="E19" s="38">
        <f>E23+E27+E31+E35+E39</f>
        <v>1774</v>
      </c>
      <c r="F19" s="38">
        <f>F23+F27+F31+F35+F39</f>
        <v>0</v>
      </c>
      <c r="G19" s="38">
        <f t="shared" ref="G19:I19" si="4">G23+G27+G31+G35+G39</f>
        <v>0</v>
      </c>
      <c r="H19" s="38">
        <f t="shared" si="4"/>
        <v>1774</v>
      </c>
      <c r="I19" s="38">
        <f t="shared" si="4"/>
        <v>0</v>
      </c>
      <c r="J19" s="129" t="s">
        <v>106</v>
      </c>
      <c r="K19" s="132"/>
      <c r="L19" s="122" t="s">
        <v>93</v>
      </c>
    </row>
    <row r="20" spans="1:12" s="30" customFormat="1" ht="12.75" customHeight="1">
      <c r="A20" s="151"/>
      <c r="B20" s="151"/>
      <c r="C20" s="47"/>
      <c r="D20" s="48">
        <v>2014</v>
      </c>
      <c r="E20" s="38">
        <f>E24+E28+E32+E36+E40</f>
        <v>300</v>
      </c>
      <c r="F20" s="38">
        <f t="shared" ref="F20:I22" si="5">F24+F28+F32+F36+F40</f>
        <v>0</v>
      </c>
      <c r="G20" s="38">
        <f t="shared" si="5"/>
        <v>0</v>
      </c>
      <c r="H20" s="38">
        <f t="shared" si="5"/>
        <v>300</v>
      </c>
      <c r="I20" s="38">
        <f t="shared" si="5"/>
        <v>0</v>
      </c>
      <c r="J20" s="130"/>
      <c r="K20" s="133"/>
      <c r="L20" s="122"/>
    </row>
    <row r="21" spans="1:12" s="30" customFormat="1" ht="12.75" customHeight="1">
      <c r="A21" s="151"/>
      <c r="B21" s="151"/>
      <c r="C21" s="47"/>
      <c r="D21" s="48">
        <v>2015</v>
      </c>
      <c r="E21" s="38">
        <f>E25+E29+E33+E37+E41</f>
        <v>737</v>
      </c>
      <c r="F21" s="38">
        <f t="shared" si="5"/>
        <v>0</v>
      </c>
      <c r="G21" s="38">
        <f t="shared" si="5"/>
        <v>0</v>
      </c>
      <c r="H21" s="38">
        <f t="shared" si="5"/>
        <v>737</v>
      </c>
      <c r="I21" s="38">
        <f t="shared" si="5"/>
        <v>0</v>
      </c>
      <c r="J21" s="130"/>
      <c r="K21" s="133"/>
      <c r="L21" s="122"/>
    </row>
    <row r="22" spans="1:12" s="30" customFormat="1">
      <c r="A22" s="152"/>
      <c r="B22" s="152"/>
      <c r="C22" s="47"/>
      <c r="D22" s="48">
        <v>2016</v>
      </c>
      <c r="E22" s="38">
        <f>E26+E30+E34+E38+E42</f>
        <v>737</v>
      </c>
      <c r="F22" s="38">
        <f t="shared" si="5"/>
        <v>0</v>
      </c>
      <c r="G22" s="38">
        <f t="shared" si="5"/>
        <v>0</v>
      </c>
      <c r="H22" s="38">
        <f t="shared" si="5"/>
        <v>737</v>
      </c>
      <c r="I22" s="38">
        <f t="shared" si="5"/>
        <v>0</v>
      </c>
      <c r="J22" s="131"/>
      <c r="K22" s="134"/>
      <c r="L22" s="122"/>
    </row>
    <row r="23" spans="1:12" s="30" customFormat="1" ht="25.5" customHeight="1">
      <c r="A23" s="121" t="s">
        <v>24</v>
      </c>
      <c r="B23" s="121" t="s">
        <v>91</v>
      </c>
      <c r="C23" s="121"/>
      <c r="D23" s="48" t="s">
        <v>7</v>
      </c>
      <c r="E23" s="38">
        <f>SUM(E24:E26)</f>
        <v>200</v>
      </c>
      <c r="F23" s="38">
        <f>SUM(F24:F26)</f>
        <v>0</v>
      </c>
      <c r="G23" s="38">
        <f>SUM(G24:G26)</f>
        <v>0</v>
      </c>
      <c r="H23" s="38">
        <f>SUM(H24:H26)</f>
        <v>200</v>
      </c>
      <c r="I23" s="38">
        <f>SUM(I24:I26)</f>
        <v>0</v>
      </c>
      <c r="J23" s="53" t="s">
        <v>92</v>
      </c>
      <c r="K23" s="49"/>
      <c r="L23" s="122" t="s">
        <v>93</v>
      </c>
    </row>
    <row r="24" spans="1:12" s="30" customFormat="1" ht="13.5" customHeight="1">
      <c r="A24" s="121"/>
      <c r="B24" s="121"/>
      <c r="C24" s="121"/>
      <c r="D24" s="48">
        <v>2014</v>
      </c>
      <c r="E24" s="38">
        <f>SUM(F24:I24)</f>
        <v>0</v>
      </c>
      <c r="F24" s="38">
        <v>0</v>
      </c>
      <c r="G24" s="38">
        <v>0</v>
      </c>
      <c r="H24" s="38">
        <v>0</v>
      </c>
      <c r="I24" s="38">
        <v>0</v>
      </c>
      <c r="J24" s="53">
        <v>0</v>
      </c>
      <c r="K24" s="49"/>
      <c r="L24" s="122"/>
    </row>
    <row r="25" spans="1:12" s="30" customFormat="1" ht="13.5" customHeight="1">
      <c r="A25" s="121"/>
      <c r="B25" s="121"/>
      <c r="C25" s="121"/>
      <c r="D25" s="48">
        <v>2015</v>
      </c>
      <c r="E25" s="38">
        <f>SUM(F25:I25)</f>
        <v>100</v>
      </c>
      <c r="F25" s="38">
        <v>0</v>
      </c>
      <c r="G25" s="38">
        <v>0</v>
      </c>
      <c r="H25" s="38">
        <v>100</v>
      </c>
      <c r="I25" s="38">
        <v>0</v>
      </c>
      <c r="J25" s="53">
        <v>10</v>
      </c>
      <c r="K25" s="49"/>
      <c r="L25" s="122"/>
    </row>
    <row r="26" spans="1:12" s="30" customFormat="1" ht="13.5" customHeight="1">
      <c r="A26" s="121"/>
      <c r="B26" s="121"/>
      <c r="C26" s="121"/>
      <c r="D26" s="48">
        <v>2016</v>
      </c>
      <c r="E26" s="38">
        <f>SUM(F26:I26)</f>
        <v>100</v>
      </c>
      <c r="F26" s="38">
        <v>0</v>
      </c>
      <c r="G26" s="38">
        <v>0</v>
      </c>
      <c r="H26" s="38">
        <v>100</v>
      </c>
      <c r="I26" s="38">
        <v>0</v>
      </c>
      <c r="J26" s="53">
        <v>10</v>
      </c>
      <c r="K26" s="49"/>
      <c r="L26" s="122"/>
    </row>
    <row r="27" spans="1:12" s="30" customFormat="1" ht="22.5">
      <c r="A27" s="121" t="s">
        <v>25</v>
      </c>
      <c r="B27" s="121" t="s">
        <v>94</v>
      </c>
      <c r="C27" s="121"/>
      <c r="D27" s="48" t="s">
        <v>7</v>
      </c>
      <c r="E27" s="38">
        <f>+SUM(E28:E30)</f>
        <v>200</v>
      </c>
      <c r="F27" s="38">
        <f>+SUM(F28:F30)</f>
        <v>0</v>
      </c>
      <c r="G27" s="38">
        <f>+SUM(G28:G30)</f>
        <v>0</v>
      </c>
      <c r="H27" s="38">
        <f>+SUM(H28:H30)</f>
        <v>200</v>
      </c>
      <c r="I27" s="38">
        <f>+SUM(I28:I30)</f>
        <v>0</v>
      </c>
      <c r="J27" s="53" t="s">
        <v>95</v>
      </c>
      <c r="K27" s="49"/>
      <c r="L27" s="122" t="s">
        <v>93</v>
      </c>
    </row>
    <row r="28" spans="1:12" s="30" customFormat="1" ht="13.5" customHeight="1">
      <c r="A28" s="121"/>
      <c r="B28" s="121"/>
      <c r="C28" s="121"/>
      <c r="D28" s="48">
        <v>2014</v>
      </c>
      <c r="E28" s="38">
        <f>SUM(F28:I28)</f>
        <v>0</v>
      </c>
      <c r="F28" s="38">
        <v>0</v>
      </c>
      <c r="G28" s="38">
        <v>0</v>
      </c>
      <c r="H28" s="38">
        <v>0</v>
      </c>
      <c r="I28" s="38">
        <v>0</v>
      </c>
      <c r="J28" s="53">
        <v>0</v>
      </c>
      <c r="K28" s="49"/>
      <c r="L28" s="122"/>
    </row>
    <row r="29" spans="1:12" s="30" customFormat="1" ht="13.5" customHeight="1">
      <c r="A29" s="121"/>
      <c r="B29" s="121"/>
      <c r="C29" s="121"/>
      <c r="D29" s="48">
        <v>2015</v>
      </c>
      <c r="E29" s="38">
        <f>SUM(F29:I29)</f>
        <v>100</v>
      </c>
      <c r="F29" s="38">
        <v>0</v>
      </c>
      <c r="G29" s="38">
        <v>0</v>
      </c>
      <c r="H29" s="38">
        <v>100</v>
      </c>
      <c r="I29" s="38">
        <v>0</v>
      </c>
      <c r="J29" s="53">
        <v>5</v>
      </c>
      <c r="K29" s="49"/>
      <c r="L29" s="122"/>
    </row>
    <row r="30" spans="1:12" s="30" customFormat="1" ht="13.5" customHeight="1">
      <c r="A30" s="121"/>
      <c r="B30" s="121"/>
      <c r="C30" s="121"/>
      <c r="D30" s="48">
        <v>2016</v>
      </c>
      <c r="E30" s="38">
        <f>SUM(F30:I30)</f>
        <v>100</v>
      </c>
      <c r="F30" s="38">
        <v>0</v>
      </c>
      <c r="G30" s="38">
        <v>0</v>
      </c>
      <c r="H30" s="38">
        <v>100</v>
      </c>
      <c r="I30" s="38">
        <v>0</v>
      </c>
      <c r="J30" s="53">
        <v>5</v>
      </c>
      <c r="K30" s="49"/>
      <c r="L30" s="122"/>
    </row>
    <row r="31" spans="1:12" s="30" customFormat="1" ht="22.5" customHeight="1">
      <c r="A31" s="121" t="s">
        <v>54</v>
      </c>
      <c r="B31" s="121" t="s">
        <v>96</v>
      </c>
      <c r="C31" s="121"/>
      <c r="D31" s="48" t="s">
        <v>7</v>
      </c>
      <c r="E31" s="38">
        <f>+SUM(E32:E34)</f>
        <v>74</v>
      </c>
      <c r="F31" s="38">
        <f>+SUM(F32:F34)</f>
        <v>0</v>
      </c>
      <c r="G31" s="38">
        <f>+SUM(G32:G34)</f>
        <v>0</v>
      </c>
      <c r="H31" s="38">
        <f>+SUM(H32:H34)</f>
        <v>74</v>
      </c>
      <c r="I31" s="38">
        <f>+SUM(I32:I34)</f>
        <v>0</v>
      </c>
      <c r="J31" s="53" t="s">
        <v>97</v>
      </c>
      <c r="K31" s="49"/>
      <c r="L31" s="122" t="s">
        <v>93</v>
      </c>
    </row>
    <row r="32" spans="1:12" s="30" customFormat="1" ht="13.5" customHeight="1">
      <c r="A32" s="121"/>
      <c r="B32" s="121"/>
      <c r="C32" s="121"/>
      <c r="D32" s="48">
        <v>2014</v>
      </c>
      <c r="E32" s="38">
        <f>SUM(F32:I32)</f>
        <v>0</v>
      </c>
      <c r="F32" s="38">
        <v>0</v>
      </c>
      <c r="G32" s="38">
        <v>0</v>
      </c>
      <c r="H32" s="38">
        <v>0</v>
      </c>
      <c r="I32" s="38">
        <v>0</v>
      </c>
      <c r="J32" s="53">
        <v>0</v>
      </c>
      <c r="K32" s="49"/>
      <c r="L32" s="122"/>
    </row>
    <row r="33" spans="1:12" s="30" customFormat="1" ht="13.5" customHeight="1">
      <c r="A33" s="121"/>
      <c r="B33" s="121"/>
      <c r="C33" s="121"/>
      <c r="D33" s="48">
        <v>2015</v>
      </c>
      <c r="E33" s="38">
        <f>SUM(F33:I33)</f>
        <v>37</v>
      </c>
      <c r="F33" s="38">
        <v>0</v>
      </c>
      <c r="G33" s="38">
        <v>0</v>
      </c>
      <c r="H33" s="38">
        <v>37</v>
      </c>
      <c r="I33" s="38">
        <v>0</v>
      </c>
      <c r="J33" s="53">
        <v>12</v>
      </c>
      <c r="K33" s="49"/>
      <c r="L33" s="122"/>
    </row>
    <row r="34" spans="1:12" s="30" customFormat="1" ht="13.5" customHeight="1">
      <c r="A34" s="121"/>
      <c r="B34" s="121"/>
      <c r="C34" s="121"/>
      <c r="D34" s="48">
        <v>2016</v>
      </c>
      <c r="E34" s="38">
        <f>SUM(F34:I34)</f>
        <v>37</v>
      </c>
      <c r="F34" s="38">
        <v>0</v>
      </c>
      <c r="G34" s="38">
        <v>0</v>
      </c>
      <c r="H34" s="38">
        <v>37</v>
      </c>
      <c r="I34" s="38">
        <v>0</v>
      </c>
      <c r="J34" s="53">
        <v>12</v>
      </c>
      <c r="K34" s="49"/>
      <c r="L34" s="122"/>
    </row>
    <row r="35" spans="1:12" s="30" customFormat="1" ht="56.25" customHeight="1">
      <c r="A35" s="121" t="s">
        <v>67</v>
      </c>
      <c r="B35" s="150" t="s">
        <v>98</v>
      </c>
      <c r="C35" s="150"/>
      <c r="D35" s="48" t="s">
        <v>7</v>
      </c>
      <c r="E35" s="38">
        <f>+SUM(E36:E38)</f>
        <v>400</v>
      </c>
      <c r="F35" s="38">
        <f>+SUM(F36:F38)</f>
        <v>0</v>
      </c>
      <c r="G35" s="38">
        <f>+SUM(G36:G38)</f>
        <v>0</v>
      </c>
      <c r="H35" s="38">
        <f>+SUM(H36:H38)</f>
        <v>400</v>
      </c>
      <c r="I35" s="38">
        <f>+SUM(I36:I38)</f>
        <v>0</v>
      </c>
      <c r="J35" s="53" t="s">
        <v>99</v>
      </c>
      <c r="K35" s="49"/>
      <c r="L35" s="122" t="s">
        <v>93</v>
      </c>
    </row>
    <row r="36" spans="1:12" s="30" customFormat="1" ht="13.5" customHeight="1">
      <c r="A36" s="121"/>
      <c r="B36" s="151"/>
      <c r="C36" s="151"/>
      <c r="D36" s="48">
        <v>2014</v>
      </c>
      <c r="E36" s="38">
        <f>SUM(F36:I36)</f>
        <v>0</v>
      </c>
      <c r="F36" s="38">
        <v>0</v>
      </c>
      <c r="G36" s="38">
        <v>0</v>
      </c>
      <c r="H36" s="38">
        <v>0</v>
      </c>
      <c r="I36" s="38">
        <v>0</v>
      </c>
      <c r="J36" s="53">
        <v>0</v>
      </c>
      <c r="K36" s="49"/>
      <c r="L36" s="122"/>
    </row>
    <row r="37" spans="1:12" s="30" customFormat="1" ht="13.5" customHeight="1">
      <c r="A37" s="121"/>
      <c r="B37" s="151"/>
      <c r="C37" s="151"/>
      <c r="D37" s="48">
        <v>2015</v>
      </c>
      <c r="E37" s="38">
        <f>SUM(F37:I37)</f>
        <v>200</v>
      </c>
      <c r="F37" s="38">
        <v>0</v>
      </c>
      <c r="G37" s="38">
        <v>0</v>
      </c>
      <c r="H37" s="38">
        <v>200</v>
      </c>
      <c r="I37" s="38">
        <v>0</v>
      </c>
      <c r="J37" s="53">
        <v>650</v>
      </c>
      <c r="K37" s="49"/>
      <c r="L37" s="122"/>
    </row>
    <row r="38" spans="1:12" s="30" customFormat="1" ht="13.5" customHeight="1">
      <c r="A38" s="121"/>
      <c r="B38" s="152"/>
      <c r="C38" s="152"/>
      <c r="D38" s="48">
        <v>2016</v>
      </c>
      <c r="E38" s="38">
        <f>SUM(F38:I38)</f>
        <v>200</v>
      </c>
      <c r="F38" s="38">
        <v>0</v>
      </c>
      <c r="G38" s="38">
        <v>0</v>
      </c>
      <c r="H38" s="38">
        <v>200</v>
      </c>
      <c r="I38" s="38">
        <v>0</v>
      </c>
      <c r="J38" s="53">
        <v>650</v>
      </c>
      <c r="K38" s="49"/>
      <c r="L38" s="122"/>
    </row>
    <row r="39" spans="1:12" s="30" customFormat="1" ht="30.75" customHeight="1">
      <c r="A39" s="150" t="s">
        <v>101</v>
      </c>
      <c r="B39" s="150" t="s">
        <v>100</v>
      </c>
      <c r="C39" s="150"/>
      <c r="D39" s="48" t="s">
        <v>7</v>
      </c>
      <c r="E39" s="38">
        <f>SUM(E40:E42)</f>
        <v>900</v>
      </c>
      <c r="F39" s="38">
        <f t="shared" ref="F39:I39" si="6">SUM(F40:F42)</f>
        <v>0</v>
      </c>
      <c r="G39" s="38">
        <f t="shared" si="6"/>
        <v>0</v>
      </c>
      <c r="H39" s="38">
        <f t="shared" si="6"/>
        <v>900</v>
      </c>
      <c r="I39" s="38">
        <f t="shared" si="6"/>
        <v>0</v>
      </c>
      <c r="J39" s="56" t="s">
        <v>102</v>
      </c>
      <c r="K39" s="50"/>
      <c r="L39" s="122" t="s">
        <v>93</v>
      </c>
    </row>
    <row r="40" spans="1:12" s="30" customFormat="1" ht="13.5" customHeight="1">
      <c r="A40" s="151"/>
      <c r="B40" s="151"/>
      <c r="C40" s="151"/>
      <c r="D40" s="48">
        <v>2014</v>
      </c>
      <c r="E40" s="38">
        <f>SUM(F40:I40)</f>
        <v>300</v>
      </c>
      <c r="F40" s="38">
        <v>0</v>
      </c>
      <c r="G40" s="38">
        <v>0</v>
      </c>
      <c r="H40" s="38">
        <v>300</v>
      </c>
      <c r="I40" s="38">
        <v>0</v>
      </c>
      <c r="J40" s="56">
        <v>1608</v>
      </c>
      <c r="K40" s="50"/>
      <c r="L40" s="122"/>
    </row>
    <row r="41" spans="1:12" s="30" customFormat="1" ht="13.5" customHeight="1">
      <c r="A41" s="151"/>
      <c r="B41" s="151"/>
      <c r="C41" s="151"/>
      <c r="D41" s="48">
        <v>2015</v>
      </c>
      <c r="E41" s="38">
        <f t="shared" ref="E41:E42" si="7">SUM(F41:I41)</f>
        <v>300</v>
      </c>
      <c r="F41" s="38">
        <v>0</v>
      </c>
      <c r="G41" s="38">
        <v>0</v>
      </c>
      <c r="H41" s="38">
        <v>300</v>
      </c>
      <c r="I41" s="38">
        <v>0</v>
      </c>
      <c r="J41" s="56">
        <v>1608</v>
      </c>
      <c r="K41" s="50"/>
      <c r="L41" s="122"/>
    </row>
    <row r="42" spans="1:12" s="30" customFormat="1" ht="13.5" customHeight="1">
      <c r="A42" s="152"/>
      <c r="B42" s="152"/>
      <c r="C42" s="152"/>
      <c r="D42" s="48">
        <v>2016</v>
      </c>
      <c r="E42" s="38">
        <f t="shared" si="7"/>
        <v>300</v>
      </c>
      <c r="F42" s="38">
        <v>0</v>
      </c>
      <c r="G42" s="38">
        <v>0</v>
      </c>
      <c r="H42" s="38">
        <v>300</v>
      </c>
      <c r="I42" s="38">
        <v>0</v>
      </c>
      <c r="J42" s="56">
        <v>1608</v>
      </c>
      <c r="K42" s="50"/>
      <c r="L42" s="122"/>
    </row>
    <row r="43" spans="1:12" s="30" customFormat="1" ht="14.25" customHeight="1">
      <c r="A43" s="121" t="s">
        <v>14</v>
      </c>
      <c r="B43" s="165" t="str">
        <f>'Пр2 Паспорт МП'!B26</f>
        <v xml:space="preserve">2. ВЦП МО ТР  «Сохранение и развитие культуры муниципального образования Терский район» на 2014-2016 годы
</v>
      </c>
      <c r="C43" s="232"/>
      <c r="D43" s="55" t="s">
        <v>7</v>
      </c>
      <c r="E43" s="40">
        <f>E47+E59+E71+E87</f>
        <v>96133.84</v>
      </c>
      <c r="F43" s="40">
        <f t="shared" ref="F43:I43" si="8">F47+F59+F71+F87</f>
        <v>18000.5</v>
      </c>
      <c r="G43" s="40">
        <f t="shared" si="8"/>
        <v>0</v>
      </c>
      <c r="H43" s="40">
        <f t="shared" si="8"/>
        <v>78133.340000000011</v>
      </c>
      <c r="I43" s="40">
        <f t="shared" si="8"/>
        <v>0</v>
      </c>
      <c r="J43" s="181"/>
      <c r="K43" s="182"/>
      <c r="L43" s="138"/>
    </row>
    <row r="44" spans="1:12" s="30" customFormat="1" ht="14.25" customHeight="1">
      <c r="A44" s="121"/>
      <c r="B44" s="165"/>
      <c r="C44" s="233"/>
      <c r="D44" s="55">
        <v>2014</v>
      </c>
      <c r="E44" s="72">
        <f>E48+E60+E72+E88</f>
        <v>41215.64</v>
      </c>
      <c r="F44" s="72">
        <f t="shared" ref="F44:I46" si="9">F48+F60+F72+F88</f>
        <v>15361.3</v>
      </c>
      <c r="G44" s="72">
        <f t="shared" si="9"/>
        <v>0</v>
      </c>
      <c r="H44" s="72">
        <f t="shared" si="9"/>
        <v>25854.34</v>
      </c>
      <c r="I44" s="40">
        <f t="shared" si="9"/>
        <v>0</v>
      </c>
      <c r="J44" s="183"/>
      <c r="K44" s="184"/>
      <c r="L44" s="139"/>
    </row>
    <row r="45" spans="1:12" s="30" customFormat="1" ht="14.25" customHeight="1">
      <c r="A45" s="121"/>
      <c r="B45" s="165"/>
      <c r="C45" s="233"/>
      <c r="D45" s="55">
        <v>2015</v>
      </c>
      <c r="E45" s="40">
        <f>E49+E61+E73+E89</f>
        <v>27456.6</v>
      </c>
      <c r="F45" s="40">
        <f t="shared" si="9"/>
        <v>1319.6</v>
      </c>
      <c r="G45" s="40">
        <f t="shared" si="9"/>
        <v>0</v>
      </c>
      <c r="H45" s="40">
        <f t="shared" si="9"/>
        <v>26137</v>
      </c>
      <c r="I45" s="40">
        <f t="shared" si="9"/>
        <v>0</v>
      </c>
      <c r="J45" s="183"/>
      <c r="K45" s="184"/>
      <c r="L45" s="139"/>
    </row>
    <row r="46" spans="1:12" s="30" customFormat="1" ht="14.25" customHeight="1">
      <c r="A46" s="121"/>
      <c r="B46" s="165"/>
      <c r="C46" s="234"/>
      <c r="D46" s="55">
        <v>2016</v>
      </c>
      <c r="E46" s="40">
        <f>E50+E62+E74+E90</f>
        <v>27461.599999999999</v>
      </c>
      <c r="F46" s="40">
        <f t="shared" si="9"/>
        <v>1319.6</v>
      </c>
      <c r="G46" s="40">
        <f t="shared" si="9"/>
        <v>0</v>
      </c>
      <c r="H46" s="40">
        <f t="shared" si="9"/>
        <v>26142</v>
      </c>
      <c r="I46" s="40">
        <f t="shared" si="9"/>
        <v>0</v>
      </c>
      <c r="J46" s="185"/>
      <c r="K46" s="186"/>
      <c r="L46" s="140"/>
    </row>
    <row r="47" spans="1:12" s="30" customFormat="1" ht="14.25" customHeight="1">
      <c r="A47" s="150" t="s">
        <v>15</v>
      </c>
      <c r="B47" s="159" t="s">
        <v>108</v>
      </c>
      <c r="C47" s="150"/>
      <c r="D47" s="48" t="s">
        <v>7</v>
      </c>
      <c r="E47" s="38">
        <f>E51</f>
        <v>44807.54</v>
      </c>
      <c r="F47" s="38">
        <f t="shared" ref="F47:I47" si="10">F51</f>
        <v>2682.2</v>
      </c>
      <c r="G47" s="38">
        <f t="shared" si="10"/>
        <v>0</v>
      </c>
      <c r="H47" s="38">
        <f t="shared" si="10"/>
        <v>42125.340000000004</v>
      </c>
      <c r="I47" s="38">
        <f t="shared" si="10"/>
        <v>0</v>
      </c>
      <c r="J47" s="181"/>
      <c r="K47" s="182"/>
      <c r="L47" s="138"/>
    </row>
    <row r="48" spans="1:12" s="30" customFormat="1">
      <c r="A48" s="151"/>
      <c r="B48" s="160"/>
      <c r="C48" s="151"/>
      <c r="D48" s="48">
        <v>2014</v>
      </c>
      <c r="E48" s="38">
        <f t="shared" ref="E48:I50" si="11">E52</f>
        <v>14883.54</v>
      </c>
      <c r="F48" s="38">
        <f t="shared" si="11"/>
        <v>1243</v>
      </c>
      <c r="G48" s="38">
        <f t="shared" si="11"/>
        <v>0</v>
      </c>
      <c r="H48" s="38">
        <f t="shared" si="11"/>
        <v>13640.54</v>
      </c>
      <c r="I48" s="38">
        <f t="shared" si="11"/>
        <v>0</v>
      </c>
      <c r="J48" s="183"/>
      <c r="K48" s="184"/>
      <c r="L48" s="139"/>
    </row>
    <row r="49" spans="1:12" s="30" customFormat="1">
      <c r="A49" s="151"/>
      <c r="B49" s="160"/>
      <c r="C49" s="151"/>
      <c r="D49" s="48">
        <v>2015</v>
      </c>
      <c r="E49" s="38">
        <f t="shared" si="11"/>
        <v>14962</v>
      </c>
      <c r="F49" s="38">
        <f t="shared" si="11"/>
        <v>719.6</v>
      </c>
      <c r="G49" s="38">
        <f t="shared" si="11"/>
        <v>0</v>
      </c>
      <c r="H49" s="38">
        <f t="shared" si="11"/>
        <v>14242.4</v>
      </c>
      <c r="I49" s="38">
        <f t="shared" si="11"/>
        <v>0</v>
      </c>
      <c r="J49" s="183"/>
      <c r="K49" s="184"/>
      <c r="L49" s="139"/>
    </row>
    <row r="50" spans="1:12" s="30" customFormat="1">
      <c r="A50" s="152"/>
      <c r="B50" s="161"/>
      <c r="C50" s="152"/>
      <c r="D50" s="48">
        <v>2016</v>
      </c>
      <c r="E50" s="38">
        <f t="shared" si="11"/>
        <v>14962</v>
      </c>
      <c r="F50" s="38">
        <f t="shared" si="11"/>
        <v>719.6</v>
      </c>
      <c r="G50" s="38">
        <f t="shared" si="11"/>
        <v>0</v>
      </c>
      <c r="H50" s="38">
        <f t="shared" si="11"/>
        <v>14242.4</v>
      </c>
      <c r="I50" s="38">
        <f t="shared" si="11"/>
        <v>0</v>
      </c>
      <c r="J50" s="185"/>
      <c r="K50" s="186"/>
      <c r="L50" s="140"/>
    </row>
    <row r="51" spans="1:12" s="30" customFormat="1" ht="24.75" customHeight="1">
      <c r="A51" s="121" t="s">
        <v>110</v>
      </c>
      <c r="B51" s="121" t="s">
        <v>126</v>
      </c>
      <c r="C51" s="150"/>
      <c r="D51" s="48" t="s">
        <v>7</v>
      </c>
      <c r="E51" s="38">
        <f>E55</f>
        <v>44807.54</v>
      </c>
      <c r="F51" s="38">
        <f t="shared" ref="F51:I51" si="12">F55</f>
        <v>2682.2</v>
      </c>
      <c r="G51" s="38">
        <f t="shared" si="12"/>
        <v>0</v>
      </c>
      <c r="H51" s="38">
        <f t="shared" si="12"/>
        <v>42125.340000000004</v>
      </c>
      <c r="I51" s="38">
        <f t="shared" si="12"/>
        <v>0</v>
      </c>
      <c r="J51" s="194" t="s">
        <v>113</v>
      </c>
      <c r="K51" s="195"/>
      <c r="L51" s="138" t="s">
        <v>93</v>
      </c>
    </row>
    <row r="52" spans="1:12" s="30" customFormat="1">
      <c r="A52" s="121"/>
      <c r="B52" s="121"/>
      <c r="C52" s="151"/>
      <c r="D52" s="48">
        <v>2014</v>
      </c>
      <c r="E52" s="38">
        <f t="shared" ref="E52:I54" si="13">E56</f>
        <v>14883.54</v>
      </c>
      <c r="F52" s="38">
        <f t="shared" si="13"/>
        <v>1243</v>
      </c>
      <c r="G52" s="38">
        <f t="shared" si="13"/>
        <v>0</v>
      </c>
      <c r="H52" s="38">
        <f t="shared" si="13"/>
        <v>13640.54</v>
      </c>
      <c r="I52" s="38">
        <f t="shared" si="13"/>
        <v>0</v>
      </c>
      <c r="J52" s="53">
        <v>57000</v>
      </c>
      <c r="K52" s="49"/>
      <c r="L52" s="139"/>
    </row>
    <row r="53" spans="1:12" s="30" customFormat="1" ht="13.5" customHeight="1">
      <c r="A53" s="121"/>
      <c r="B53" s="121"/>
      <c r="C53" s="151"/>
      <c r="D53" s="48">
        <v>2015</v>
      </c>
      <c r="E53" s="38">
        <f t="shared" si="13"/>
        <v>14962</v>
      </c>
      <c r="F53" s="38">
        <f t="shared" si="13"/>
        <v>719.6</v>
      </c>
      <c r="G53" s="38">
        <f t="shared" si="13"/>
        <v>0</v>
      </c>
      <c r="H53" s="38">
        <f t="shared" si="13"/>
        <v>14242.4</v>
      </c>
      <c r="I53" s="38">
        <f t="shared" si="13"/>
        <v>0</v>
      </c>
      <c r="J53" s="53">
        <v>57000</v>
      </c>
      <c r="K53" s="49"/>
      <c r="L53" s="139"/>
    </row>
    <row r="54" spans="1:12" s="30" customFormat="1" ht="14.25" customHeight="1">
      <c r="A54" s="121"/>
      <c r="B54" s="121"/>
      <c r="C54" s="152"/>
      <c r="D54" s="48">
        <v>2016</v>
      </c>
      <c r="E54" s="38">
        <f t="shared" si="13"/>
        <v>14962</v>
      </c>
      <c r="F54" s="38">
        <f t="shared" si="13"/>
        <v>719.6</v>
      </c>
      <c r="G54" s="38">
        <f t="shared" si="13"/>
        <v>0</v>
      </c>
      <c r="H54" s="38">
        <f t="shared" si="13"/>
        <v>14242.4</v>
      </c>
      <c r="I54" s="38">
        <f t="shared" si="13"/>
        <v>0</v>
      </c>
      <c r="J54" s="53">
        <v>57000</v>
      </c>
      <c r="K54" s="49"/>
      <c r="L54" s="140"/>
    </row>
    <row r="55" spans="1:12" s="30" customFormat="1" ht="56.25">
      <c r="A55" s="121" t="s">
        <v>26</v>
      </c>
      <c r="B55" s="121" t="s">
        <v>109</v>
      </c>
      <c r="C55" s="150"/>
      <c r="D55" s="48" t="s">
        <v>7</v>
      </c>
      <c r="E55" s="38">
        <f>+SUM(E56:E58)</f>
        <v>44807.54</v>
      </c>
      <c r="F55" s="38">
        <f>+SUM(F56:F58)</f>
        <v>2682.2</v>
      </c>
      <c r="G55" s="38">
        <f>+SUM(G56:G58)</f>
        <v>0</v>
      </c>
      <c r="H55" s="38">
        <f>+SUM(H56:H58)</f>
        <v>42125.340000000004</v>
      </c>
      <c r="I55" s="38">
        <f>+SUM(I56:I58)</f>
        <v>0</v>
      </c>
      <c r="J55" s="53" t="s">
        <v>111</v>
      </c>
      <c r="K55" s="49" t="s">
        <v>112</v>
      </c>
      <c r="L55" s="138" t="s">
        <v>93</v>
      </c>
    </row>
    <row r="56" spans="1:12" s="30" customFormat="1" ht="14.25" customHeight="1">
      <c r="A56" s="121"/>
      <c r="B56" s="121"/>
      <c r="C56" s="151"/>
      <c r="D56" s="48">
        <v>2014</v>
      </c>
      <c r="E56" s="38">
        <f>SUM(F56:I56)</f>
        <v>14883.54</v>
      </c>
      <c r="F56" s="38">
        <v>1243</v>
      </c>
      <c r="G56" s="38">
        <v>0</v>
      </c>
      <c r="H56" s="38">
        <v>13640.54</v>
      </c>
      <c r="I56" s="38">
        <v>0</v>
      </c>
      <c r="J56" s="53">
        <v>165000</v>
      </c>
      <c r="K56" s="49">
        <v>140000</v>
      </c>
      <c r="L56" s="139"/>
    </row>
    <row r="57" spans="1:12" s="30" customFormat="1">
      <c r="A57" s="121"/>
      <c r="B57" s="121"/>
      <c r="C57" s="151"/>
      <c r="D57" s="48">
        <v>2015</v>
      </c>
      <c r="E57" s="38">
        <f>SUM(F57:I57)</f>
        <v>14962</v>
      </c>
      <c r="F57" s="38">
        <v>719.6</v>
      </c>
      <c r="G57" s="38">
        <v>0</v>
      </c>
      <c r="H57" s="38">
        <v>14242.4</v>
      </c>
      <c r="I57" s="38">
        <v>0</v>
      </c>
      <c r="J57" s="53">
        <v>165000</v>
      </c>
      <c r="K57" s="49">
        <v>140000</v>
      </c>
      <c r="L57" s="139"/>
    </row>
    <row r="58" spans="1:12" s="30" customFormat="1" ht="12.75" customHeight="1">
      <c r="A58" s="121"/>
      <c r="B58" s="121"/>
      <c r="C58" s="152"/>
      <c r="D58" s="48">
        <v>2016</v>
      </c>
      <c r="E58" s="38">
        <f>SUM(F58:I58)</f>
        <v>14962</v>
      </c>
      <c r="F58" s="38">
        <v>719.6</v>
      </c>
      <c r="G58" s="38">
        <v>0</v>
      </c>
      <c r="H58" s="38">
        <v>14242.4</v>
      </c>
      <c r="I58" s="38">
        <v>0</v>
      </c>
      <c r="J58" s="53">
        <v>165000</v>
      </c>
      <c r="K58" s="49">
        <v>140000</v>
      </c>
      <c r="L58" s="140"/>
    </row>
    <row r="59" spans="1:12" s="30" customFormat="1">
      <c r="A59" s="121" t="s">
        <v>68</v>
      </c>
      <c r="B59" s="159" t="s">
        <v>114</v>
      </c>
      <c r="C59" s="150"/>
      <c r="D59" s="48" t="s">
        <v>7</v>
      </c>
      <c r="E59" s="38">
        <f>E63</f>
        <v>19783.050000000003</v>
      </c>
      <c r="F59" s="38">
        <f t="shared" ref="F59:I59" si="14">F63</f>
        <v>1266</v>
      </c>
      <c r="G59" s="38">
        <f t="shared" si="14"/>
        <v>0</v>
      </c>
      <c r="H59" s="38">
        <f t="shared" si="14"/>
        <v>18517.050000000003</v>
      </c>
      <c r="I59" s="38">
        <f t="shared" si="14"/>
        <v>0</v>
      </c>
      <c r="J59" s="181"/>
      <c r="K59" s="182"/>
      <c r="L59" s="138" t="s">
        <v>118</v>
      </c>
    </row>
    <row r="60" spans="1:12" s="30" customFormat="1">
      <c r="A60" s="121"/>
      <c r="B60" s="160"/>
      <c r="C60" s="151"/>
      <c r="D60" s="48">
        <v>2014</v>
      </c>
      <c r="E60" s="38">
        <f t="shared" ref="E60:I62" si="15">E64</f>
        <v>6505.85</v>
      </c>
      <c r="F60" s="38">
        <f t="shared" si="15"/>
        <v>466</v>
      </c>
      <c r="G60" s="38">
        <f t="shared" si="15"/>
        <v>0</v>
      </c>
      <c r="H60" s="38">
        <f t="shared" si="15"/>
        <v>6039.85</v>
      </c>
      <c r="I60" s="38">
        <f t="shared" si="15"/>
        <v>0</v>
      </c>
      <c r="J60" s="183"/>
      <c r="K60" s="184"/>
      <c r="L60" s="139"/>
    </row>
    <row r="61" spans="1:12" s="30" customFormat="1">
      <c r="A61" s="121"/>
      <c r="B61" s="160"/>
      <c r="C61" s="151"/>
      <c r="D61" s="48">
        <v>2015</v>
      </c>
      <c r="E61" s="38">
        <f t="shared" si="15"/>
        <v>6638.6</v>
      </c>
      <c r="F61" s="38">
        <f t="shared" si="15"/>
        <v>400</v>
      </c>
      <c r="G61" s="38">
        <f t="shared" si="15"/>
        <v>0</v>
      </c>
      <c r="H61" s="38">
        <f t="shared" si="15"/>
        <v>6238.6</v>
      </c>
      <c r="I61" s="38">
        <f t="shared" si="15"/>
        <v>0</v>
      </c>
      <c r="J61" s="183"/>
      <c r="K61" s="184"/>
      <c r="L61" s="139"/>
    </row>
    <row r="62" spans="1:12" s="30" customFormat="1">
      <c r="A62" s="121"/>
      <c r="B62" s="161"/>
      <c r="C62" s="152"/>
      <c r="D62" s="48">
        <v>2016</v>
      </c>
      <c r="E62" s="38">
        <f t="shared" si="15"/>
        <v>6638.6</v>
      </c>
      <c r="F62" s="38">
        <f t="shared" si="15"/>
        <v>400</v>
      </c>
      <c r="G62" s="38">
        <f t="shared" si="15"/>
        <v>0</v>
      </c>
      <c r="H62" s="38">
        <f t="shared" si="15"/>
        <v>6238.6</v>
      </c>
      <c r="I62" s="38">
        <f t="shared" si="15"/>
        <v>0</v>
      </c>
      <c r="J62" s="185"/>
      <c r="K62" s="186"/>
      <c r="L62" s="140"/>
    </row>
    <row r="63" spans="1:12" s="30" customFormat="1" ht="15" customHeight="1">
      <c r="A63" s="121" t="s">
        <v>73</v>
      </c>
      <c r="B63" s="150" t="s">
        <v>119</v>
      </c>
      <c r="C63" s="150"/>
      <c r="D63" s="48" t="s">
        <v>7</v>
      </c>
      <c r="E63" s="38">
        <f>E67</f>
        <v>19783.050000000003</v>
      </c>
      <c r="F63" s="38">
        <f t="shared" ref="F63:I63" si="16">F67</f>
        <v>1266</v>
      </c>
      <c r="G63" s="38">
        <f t="shared" si="16"/>
        <v>0</v>
      </c>
      <c r="H63" s="38">
        <f t="shared" si="16"/>
        <v>18517.050000000003</v>
      </c>
      <c r="I63" s="38">
        <f t="shared" si="16"/>
        <v>0</v>
      </c>
      <c r="J63" s="181" t="s">
        <v>227</v>
      </c>
      <c r="K63" s="182"/>
      <c r="L63" s="138" t="s">
        <v>118</v>
      </c>
    </row>
    <row r="64" spans="1:12" s="30" customFormat="1">
      <c r="A64" s="121"/>
      <c r="B64" s="151"/>
      <c r="C64" s="151"/>
      <c r="D64" s="48">
        <v>2014</v>
      </c>
      <c r="E64" s="38">
        <f t="shared" ref="E64:I66" si="17">E68</f>
        <v>6505.85</v>
      </c>
      <c r="F64" s="38">
        <f t="shared" si="17"/>
        <v>466</v>
      </c>
      <c r="G64" s="38">
        <f t="shared" si="17"/>
        <v>0</v>
      </c>
      <c r="H64" s="38">
        <f t="shared" si="17"/>
        <v>6039.85</v>
      </c>
      <c r="I64" s="38">
        <f t="shared" si="17"/>
        <v>0</v>
      </c>
      <c r="J64" s="183"/>
      <c r="K64" s="184"/>
      <c r="L64" s="139"/>
    </row>
    <row r="65" spans="1:12" s="30" customFormat="1">
      <c r="A65" s="121"/>
      <c r="B65" s="151"/>
      <c r="C65" s="151"/>
      <c r="D65" s="48">
        <v>2015</v>
      </c>
      <c r="E65" s="38">
        <f t="shared" si="17"/>
        <v>6638.6</v>
      </c>
      <c r="F65" s="38">
        <f t="shared" si="17"/>
        <v>400</v>
      </c>
      <c r="G65" s="38">
        <f t="shared" si="17"/>
        <v>0</v>
      </c>
      <c r="H65" s="38">
        <f t="shared" si="17"/>
        <v>6238.6</v>
      </c>
      <c r="I65" s="38">
        <f t="shared" si="17"/>
        <v>0</v>
      </c>
      <c r="J65" s="183"/>
      <c r="K65" s="184"/>
      <c r="L65" s="139"/>
    </row>
    <row r="66" spans="1:12" s="30" customFormat="1">
      <c r="A66" s="121"/>
      <c r="B66" s="152"/>
      <c r="C66" s="152"/>
      <c r="D66" s="48">
        <v>2016</v>
      </c>
      <c r="E66" s="38">
        <f t="shared" si="17"/>
        <v>6638.6</v>
      </c>
      <c r="F66" s="38">
        <f t="shared" si="17"/>
        <v>400</v>
      </c>
      <c r="G66" s="38">
        <f t="shared" si="17"/>
        <v>0</v>
      </c>
      <c r="H66" s="38">
        <f t="shared" si="17"/>
        <v>6238.6</v>
      </c>
      <c r="I66" s="38">
        <f t="shared" si="17"/>
        <v>0</v>
      </c>
      <c r="J66" s="185"/>
      <c r="K66" s="186"/>
      <c r="L66" s="140"/>
    </row>
    <row r="67" spans="1:12" s="30" customFormat="1" ht="45">
      <c r="A67" s="121" t="s">
        <v>115</v>
      </c>
      <c r="B67" s="150" t="s">
        <v>120</v>
      </c>
      <c r="C67" s="150"/>
      <c r="D67" s="48" t="s">
        <v>7</v>
      </c>
      <c r="E67" s="38">
        <f>+SUM(E68:E70)</f>
        <v>19783.050000000003</v>
      </c>
      <c r="F67" s="38">
        <f>SUM(F68:F70)</f>
        <v>1266</v>
      </c>
      <c r="G67" s="38">
        <f>+SUM(G68:G70)</f>
        <v>0</v>
      </c>
      <c r="H67" s="38">
        <f>+SUM(H68:H70)</f>
        <v>18517.050000000003</v>
      </c>
      <c r="I67" s="38">
        <f>+SUM(I68:I70)</f>
        <v>0</v>
      </c>
      <c r="J67" s="53" t="s">
        <v>116</v>
      </c>
      <c r="K67" s="49" t="s">
        <v>117</v>
      </c>
      <c r="L67" s="138" t="s">
        <v>118</v>
      </c>
    </row>
    <row r="68" spans="1:12" s="30" customFormat="1">
      <c r="A68" s="121"/>
      <c r="B68" s="151"/>
      <c r="C68" s="151"/>
      <c r="D68" s="48">
        <v>2014</v>
      </c>
      <c r="E68" s="38">
        <f>SUM(F68:I68)</f>
        <v>6505.85</v>
      </c>
      <c r="F68" s="38">
        <v>466</v>
      </c>
      <c r="G68" s="38">
        <v>0</v>
      </c>
      <c r="H68" s="38">
        <v>6039.85</v>
      </c>
      <c r="I68" s="38">
        <v>0</v>
      </c>
      <c r="J68" s="53">
        <v>90</v>
      </c>
      <c r="K68" s="49">
        <v>6</v>
      </c>
      <c r="L68" s="139"/>
    </row>
    <row r="69" spans="1:12" s="30" customFormat="1">
      <c r="A69" s="121"/>
      <c r="B69" s="151"/>
      <c r="C69" s="151"/>
      <c r="D69" s="48">
        <v>2015</v>
      </c>
      <c r="E69" s="38">
        <f>SUM(F69:I69)</f>
        <v>6638.6</v>
      </c>
      <c r="F69" s="38">
        <v>400</v>
      </c>
      <c r="G69" s="38">
        <v>0</v>
      </c>
      <c r="H69" s="38">
        <v>6238.6</v>
      </c>
      <c r="I69" s="38">
        <v>0</v>
      </c>
      <c r="J69" s="53">
        <v>90</v>
      </c>
      <c r="K69" s="49">
        <v>6</v>
      </c>
      <c r="L69" s="139"/>
    </row>
    <row r="70" spans="1:12" s="30" customFormat="1">
      <c r="A70" s="121"/>
      <c r="B70" s="152"/>
      <c r="C70" s="152"/>
      <c r="D70" s="48">
        <v>2016</v>
      </c>
      <c r="E70" s="38">
        <f>SUM(F70:I70)</f>
        <v>6638.6</v>
      </c>
      <c r="F70" s="38">
        <v>400</v>
      </c>
      <c r="G70" s="38">
        <v>0</v>
      </c>
      <c r="H70" s="38">
        <v>6238.6</v>
      </c>
      <c r="I70" s="38">
        <v>0</v>
      </c>
      <c r="J70" s="53">
        <v>90</v>
      </c>
      <c r="K70" s="49">
        <v>6</v>
      </c>
      <c r="L70" s="140"/>
    </row>
    <row r="71" spans="1:12" s="30" customFormat="1">
      <c r="A71" s="121" t="s">
        <v>123</v>
      </c>
      <c r="B71" s="159" t="s">
        <v>121</v>
      </c>
      <c r="C71" s="150"/>
      <c r="D71" s="48" t="s">
        <v>7</v>
      </c>
      <c r="E71" s="38">
        <f>E75</f>
        <v>31060.25</v>
      </c>
      <c r="F71" s="38">
        <f t="shared" ref="F71:I71" si="18">F75</f>
        <v>14052.3</v>
      </c>
      <c r="G71" s="38">
        <f t="shared" si="18"/>
        <v>0</v>
      </c>
      <c r="H71" s="38">
        <f t="shared" si="18"/>
        <v>17007.95</v>
      </c>
      <c r="I71" s="38">
        <f t="shared" si="18"/>
        <v>0</v>
      </c>
      <c r="J71" s="181"/>
      <c r="K71" s="182"/>
      <c r="L71" s="138"/>
    </row>
    <row r="72" spans="1:12" s="30" customFormat="1" ht="15.75" customHeight="1">
      <c r="A72" s="121"/>
      <c r="B72" s="160"/>
      <c r="C72" s="151"/>
      <c r="D72" s="48">
        <v>2014</v>
      </c>
      <c r="E72" s="38">
        <f t="shared" ref="E72:I74" si="19">E76</f>
        <v>19670.25</v>
      </c>
      <c r="F72" s="38">
        <f t="shared" si="19"/>
        <v>13652.3</v>
      </c>
      <c r="G72" s="38">
        <f t="shared" si="19"/>
        <v>0</v>
      </c>
      <c r="H72" s="38">
        <f t="shared" si="19"/>
        <v>6017.95</v>
      </c>
      <c r="I72" s="38">
        <f t="shared" si="19"/>
        <v>0</v>
      </c>
      <c r="J72" s="183"/>
      <c r="K72" s="184"/>
      <c r="L72" s="139"/>
    </row>
    <row r="73" spans="1:12" s="30" customFormat="1">
      <c r="A73" s="121"/>
      <c r="B73" s="160"/>
      <c r="C73" s="151"/>
      <c r="D73" s="48">
        <v>2015</v>
      </c>
      <c r="E73" s="38">
        <f t="shared" si="19"/>
        <v>5695</v>
      </c>
      <c r="F73" s="38">
        <f t="shared" si="19"/>
        <v>200</v>
      </c>
      <c r="G73" s="38">
        <f t="shared" si="19"/>
        <v>0</v>
      </c>
      <c r="H73" s="38">
        <f t="shared" si="19"/>
        <v>5495</v>
      </c>
      <c r="I73" s="38">
        <f t="shared" si="19"/>
        <v>0</v>
      </c>
      <c r="J73" s="183"/>
      <c r="K73" s="184"/>
      <c r="L73" s="139"/>
    </row>
    <row r="74" spans="1:12" s="30" customFormat="1">
      <c r="A74" s="121"/>
      <c r="B74" s="161"/>
      <c r="C74" s="152"/>
      <c r="D74" s="48">
        <v>2016</v>
      </c>
      <c r="E74" s="38">
        <f t="shared" si="19"/>
        <v>5695</v>
      </c>
      <c r="F74" s="38">
        <f t="shared" si="19"/>
        <v>200</v>
      </c>
      <c r="G74" s="38">
        <f t="shared" si="19"/>
        <v>0</v>
      </c>
      <c r="H74" s="38">
        <f t="shared" si="19"/>
        <v>5495</v>
      </c>
      <c r="I74" s="38">
        <f t="shared" si="19"/>
        <v>0</v>
      </c>
      <c r="J74" s="185"/>
      <c r="K74" s="186"/>
      <c r="L74" s="140"/>
    </row>
    <row r="75" spans="1:12" s="30" customFormat="1" ht="15" customHeight="1">
      <c r="A75" s="121" t="s">
        <v>124</v>
      </c>
      <c r="B75" s="150" t="s">
        <v>122</v>
      </c>
      <c r="C75" s="150"/>
      <c r="D75" s="48" t="s">
        <v>7</v>
      </c>
      <c r="E75" s="38">
        <f>E79+E83</f>
        <v>31060.25</v>
      </c>
      <c r="F75" s="38">
        <f t="shared" ref="F75:I75" si="20">F79+F83</f>
        <v>14052.3</v>
      </c>
      <c r="G75" s="38">
        <f t="shared" si="20"/>
        <v>0</v>
      </c>
      <c r="H75" s="38">
        <f t="shared" si="20"/>
        <v>17007.95</v>
      </c>
      <c r="I75" s="38">
        <f t="shared" si="20"/>
        <v>0</v>
      </c>
      <c r="J75" s="181" t="s">
        <v>292</v>
      </c>
      <c r="K75" s="182"/>
      <c r="L75" s="138" t="s">
        <v>104</v>
      </c>
    </row>
    <row r="76" spans="1:12" s="30" customFormat="1" ht="15.75" customHeight="1">
      <c r="A76" s="121"/>
      <c r="B76" s="151"/>
      <c r="C76" s="151"/>
      <c r="D76" s="48">
        <v>2014</v>
      </c>
      <c r="E76" s="38">
        <f>E80+E84</f>
        <v>19670.25</v>
      </c>
      <c r="F76" s="38">
        <f t="shared" ref="F76:I76" si="21">F80+F84</f>
        <v>13652.3</v>
      </c>
      <c r="G76" s="38">
        <f t="shared" si="21"/>
        <v>0</v>
      </c>
      <c r="H76" s="38">
        <f t="shared" ref="E76:I78" si="22">H80+H84</f>
        <v>6017.95</v>
      </c>
      <c r="I76" s="38">
        <f t="shared" si="21"/>
        <v>0</v>
      </c>
      <c r="J76" s="183"/>
      <c r="K76" s="184"/>
      <c r="L76" s="139"/>
    </row>
    <row r="77" spans="1:12" s="30" customFormat="1" ht="15" customHeight="1">
      <c r="A77" s="121"/>
      <c r="B77" s="151"/>
      <c r="C77" s="151"/>
      <c r="D77" s="48">
        <v>2015</v>
      </c>
      <c r="E77" s="38">
        <f t="shared" si="22"/>
        <v>5695</v>
      </c>
      <c r="F77" s="38">
        <f t="shared" si="22"/>
        <v>200</v>
      </c>
      <c r="G77" s="38">
        <f t="shared" si="22"/>
        <v>0</v>
      </c>
      <c r="H77" s="38">
        <f t="shared" si="22"/>
        <v>5495</v>
      </c>
      <c r="I77" s="38">
        <f t="shared" si="22"/>
        <v>0</v>
      </c>
      <c r="J77" s="183"/>
      <c r="K77" s="184"/>
      <c r="L77" s="139"/>
    </row>
    <row r="78" spans="1:12" s="30" customFormat="1" ht="20.25" customHeight="1">
      <c r="A78" s="121"/>
      <c r="B78" s="152"/>
      <c r="C78" s="152"/>
      <c r="D78" s="48">
        <v>2016</v>
      </c>
      <c r="E78" s="38">
        <f t="shared" si="22"/>
        <v>5695</v>
      </c>
      <c r="F78" s="38">
        <f t="shared" si="22"/>
        <v>200</v>
      </c>
      <c r="G78" s="38">
        <f t="shared" si="22"/>
        <v>0</v>
      </c>
      <c r="H78" s="38">
        <f t="shared" si="22"/>
        <v>5495</v>
      </c>
      <c r="I78" s="38">
        <f t="shared" si="22"/>
        <v>0</v>
      </c>
      <c r="J78" s="185"/>
      <c r="K78" s="186"/>
      <c r="L78" s="140"/>
    </row>
    <row r="79" spans="1:12" s="30" customFormat="1" ht="99" customHeight="1">
      <c r="A79" s="121" t="s">
        <v>125</v>
      </c>
      <c r="B79" s="150" t="s">
        <v>128</v>
      </c>
      <c r="C79" s="150"/>
      <c r="D79" s="48" t="s">
        <v>7</v>
      </c>
      <c r="E79" s="38">
        <f>SUM(E80:E82)</f>
        <v>17614.95</v>
      </c>
      <c r="F79" s="38">
        <f t="shared" ref="F79:I79" si="23">SUM(F80:F82)</f>
        <v>607</v>
      </c>
      <c r="G79" s="38">
        <f t="shared" si="23"/>
        <v>0</v>
      </c>
      <c r="H79" s="38">
        <f t="shared" si="23"/>
        <v>17007.95</v>
      </c>
      <c r="I79" s="38">
        <f t="shared" si="23"/>
        <v>0</v>
      </c>
      <c r="J79" s="53" t="s">
        <v>129</v>
      </c>
      <c r="K79" s="30" t="s">
        <v>127</v>
      </c>
      <c r="L79" s="138" t="s">
        <v>104</v>
      </c>
    </row>
    <row r="80" spans="1:12" s="30" customFormat="1" ht="20.25" customHeight="1">
      <c r="A80" s="121"/>
      <c r="B80" s="151"/>
      <c r="C80" s="151"/>
      <c r="D80" s="48">
        <v>2014</v>
      </c>
      <c r="E80" s="38">
        <f>SUM(F80:I80)</f>
        <v>6224.95</v>
      </c>
      <c r="F80" s="38">
        <v>207</v>
      </c>
      <c r="G80" s="38">
        <v>0</v>
      </c>
      <c r="H80" s="38">
        <v>6017.95</v>
      </c>
      <c r="I80" s="38">
        <v>0</v>
      </c>
      <c r="J80" s="53">
        <v>60</v>
      </c>
      <c r="K80" s="49">
        <v>100</v>
      </c>
      <c r="L80" s="139"/>
    </row>
    <row r="81" spans="1:12" s="30" customFormat="1" ht="20.25" customHeight="1">
      <c r="A81" s="121"/>
      <c r="B81" s="151"/>
      <c r="C81" s="151"/>
      <c r="D81" s="48">
        <v>2015</v>
      </c>
      <c r="E81" s="38">
        <f>SUM(F81:I81)</f>
        <v>5695</v>
      </c>
      <c r="F81" s="38">
        <v>200</v>
      </c>
      <c r="G81" s="38">
        <v>0</v>
      </c>
      <c r="H81" s="38">
        <v>5495</v>
      </c>
      <c r="I81" s="38">
        <v>0</v>
      </c>
      <c r="J81" s="53">
        <v>60</v>
      </c>
      <c r="K81" s="49">
        <v>100</v>
      </c>
      <c r="L81" s="139"/>
    </row>
    <row r="82" spans="1:12" s="30" customFormat="1" ht="24" customHeight="1">
      <c r="A82" s="121"/>
      <c r="B82" s="152"/>
      <c r="C82" s="152"/>
      <c r="D82" s="48">
        <v>2016</v>
      </c>
      <c r="E82" s="38">
        <f>SUM(F82:I82)</f>
        <v>5695</v>
      </c>
      <c r="F82" s="38">
        <v>200</v>
      </c>
      <c r="G82" s="38">
        <v>0</v>
      </c>
      <c r="H82" s="38">
        <v>5495</v>
      </c>
      <c r="I82" s="38">
        <v>0</v>
      </c>
      <c r="J82" s="53">
        <v>60</v>
      </c>
      <c r="K82" s="49">
        <v>100</v>
      </c>
      <c r="L82" s="140"/>
    </row>
    <row r="83" spans="1:12" s="30" customFormat="1" ht="24" customHeight="1">
      <c r="A83" s="121" t="s">
        <v>247</v>
      </c>
      <c r="B83" s="150" t="s">
        <v>248</v>
      </c>
      <c r="C83" s="68"/>
      <c r="D83" s="66" t="s">
        <v>7</v>
      </c>
      <c r="E83" s="38">
        <f>SUM(E84:E86)</f>
        <v>13445.3</v>
      </c>
      <c r="F83" s="38">
        <f t="shared" ref="F83:I83" si="24">SUM(F84:F86)</f>
        <v>13445.3</v>
      </c>
      <c r="G83" s="38">
        <f t="shared" si="24"/>
        <v>0</v>
      </c>
      <c r="H83" s="38">
        <f t="shared" si="24"/>
        <v>0</v>
      </c>
      <c r="I83" s="38">
        <f t="shared" si="24"/>
        <v>0</v>
      </c>
      <c r="J83" s="194" t="s">
        <v>249</v>
      </c>
      <c r="K83" s="195"/>
      <c r="L83" s="138" t="s">
        <v>104</v>
      </c>
    </row>
    <row r="84" spans="1:12" s="30" customFormat="1" ht="24" customHeight="1">
      <c r="A84" s="121"/>
      <c r="B84" s="151"/>
      <c r="C84" s="68"/>
      <c r="D84" s="66">
        <v>2014</v>
      </c>
      <c r="E84" s="38">
        <f>SUM(F84:I84)</f>
        <v>13445.3</v>
      </c>
      <c r="F84" s="38">
        <v>13445.3</v>
      </c>
      <c r="G84" s="38">
        <v>0</v>
      </c>
      <c r="H84" s="38">
        <v>0</v>
      </c>
      <c r="I84" s="38">
        <v>0</v>
      </c>
      <c r="J84" s="194" t="s">
        <v>103</v>
      </c>
      <c r="K84" s="195"/>
      <c r="L84" s="139"/>
    </row>
    <row r="85" spans="1:12" s="30" customFormat="1" ht="24" customHeight="1">
      <c r="A85" s="121"/>
      <c r="B85" s="151"/>
      <c r="C85" s="68"/>
      <c r="D85" s="66">
        <v>2015</v>
      </c>
      <c r="E85" s="38">
        <f t="shared" ref="E85:E86" si="25">SUM(F85:I85)</f>
        <v>0</v>
      </c>
      <c r="F85" s="38">
        <v>0</v>
      </c>
      <c r="G85" s="38">
        <v>0</v>
      </c>
      <c r="H85" s="38">
        <v>0</v>
      </c>
      <c r="I85" s="38">
        <v>0</v>
      </c>
      <c r="J85" s="194" t="s">
        <v>243</v>
      </c>
      <c r="K85" s="195"/>
      <c r="L85" s="139"/>
    </row>
    <row r="86" spans="1:12" s="30" customFormat="1" ht="24" customHeight="1">
      <c r="A86" s="121"/>
      <c r="B86" s="152"/>
      <c r="C86" s="68"/>
      <c r="D86" s="66">
        <v>2016</v>
      </c>
      <c r="E86" s="38">
        <f t="shared" si="25"/>
        <v>0</v>
      </c>
      <c r="F86" s="38">
        <v>0</v>
      </c>
      <c r="G86" s="38">
        <v>0</v>
      </c>
      <c r="H86" s="38">
        <v>0</v>
      </c>
      <c r="I86" s="38">
        <v>0</v>
      </c>
      <c r="J86" s="194" t="s">
        <v>243</v>
      </c>
      <c r="K86" s="195"/>
      <c r="L86" s="140"/>
    </row>
    <row r="87" spans="1:12" s="30" customFormat="1" ht="22.5" customHeight="1">
      <c r="A87" s="121" t="s">
        <v>132</v>
      </c>
      <c r="B87" s="159" t="s">
        <v>131</v>
      </c>
      <c r="C87" s="150"/>
      <c r="D87" s="48" t="s">
        <v>7</v>
      </c>
      <c r="E87" s="38">
        <f>E91</f>
        <v>483</v>
      </c>
      <c r="F87" s="38">
        <f t="shared" ref="F87:I87" si="26">F91</f>
        <v>0</v>
      </c>
      <c r="G87" s="38">
        <f t="shared" si="26"/>
        <v>0</v>
      </c>
      <c r="H87" s="38">
        <f t="shared" si="26"/>
        <v>483</v>
      </c>
      <c r="I87" s="38">
        <f t="shared" si="26"/>
        <v>0</v>
      </c>
      <c r="J87" s="181"/>
      <c r="K87" s="182"/>
      <c r="L87" s="138"/>
    </row>
    <row r="88" spans="1:12" s="30" customFormat="1">
      <c r="A88" s="121"/>
      <c r="B88" s="160"/>
      <c r="C88" s="151"/>
      <c r="D88" s="48">
        <v>2014</v>
      </c>
      <c r="E88" s="38">
        <f t="shared" ref="E88:I90" si="27">E92</f>
        <v>156</v>
      </c>
      <c r="F88" s="38">
        <f t="shared" si="27"/>
        <v>0</v>
      </c>
      <c r="G88" s="38">
        <f t="shared" si="27"/>
        <v>0</v>
      </c>
      <c r="H88" s="38">
        <f t="shared" si="27"/>
        <v>156</v>
      </c>
      <c r="I88" s="38">
        <f t="shared" si="27"/>
        <v>0</v>
      </c>
      <c r="J88" s="183"/>
      <c r="K88" s="184"/>
      <c r="L88" s="139"/>
    </row>
    <row r="89" spans="1:12" s="30" customFormat="1">
      <c r="A89" s="121"/>
      <c r="B89" s="160"/>
      <c r="C89" s="151"/>
      <c r="D89" s="48">
        <v>2015</v>
      </c>
      <c r="E89" s="38">
        <f t="shared" si="27"/>
        <v>161</v>
      </c>
      <c r="F89" s="38">
        <f t="shared" si="27"/>
        <v>0</v>
      </c>
      <c r="G89" s="38">
        <f t="shared" si="27"/>
        <v>0</v>
      </c>
      <c r="H89" s="38">
        <f t="shared" si="27"/>
        <v>161</v>
      </c>
      <c r="I89" s="38">
        <f t="shared" si="27"/>
        <v>0</v>
      </c>
      <c r="J89" s="183"/>
      <c r="K89" s="184"/>
      <c r="L89" s="139"/>
    </row>
    <row r="90" spans="1:12" s="30" customFormat="1">
      <c r="A90" s="121"/>
      <c r="B90" s="161"/>
      <c r="C90" s="152"/>
      <c r="D90" s="48">
        <v>2016</v>
      </c>
      <c r="E90" s="38">
        <f t="shared" si="27"/>
        <v>166</v>
      </c>
      <c r="F90" s="38">
        <f t="shared" si="27"/>
        <v>0</v>
      </c>
      <c r="G90" s="38">
        <f t="shared" si="27"/>
        <v>0</v>
      </c>
      <c r="H90" s="38">
        <f t="shared" si="27"/>
        <v>166</v>
      </c>
      <c r="I90" s="38">
        <f t="shared" si="27"/>
        <v>0</v>
      </c>
      <c r="J90" s="185"/>
      <c r="K90" s="186"/>
      <c r="L90" s="140"/>
    </row>
    <row r="91" spans="1:12" s="30" customFormat="1">
      <c r="A91" s="121" t="s">
        <v>133</v>
      </c>
      <c r="B91" s="150" t="s">
        <v>134</v>
      </c>
      <c r="C91" s="150"/>
      <c r="D91" s="48" t="s">
        <v>7</v>
      </c>
      <c r="E91" s="38">
        <f>E95</f>
        <v>483</v>
      </c>
      <c r="F91" s="38">
        <f t="shared" ref="F91:I91" si="28">F95</f>
        <v>0</v>
      </c>
      <c r="G91" s="38">
        <f t="shared" si="28"/>
        <v>0</v>
      </c>
      <c r="H91" s="38">
        <f t="shared" si="28"/>
        <v>483</v>
      </c>
      <c r="I91" s="38">
        <f t="shared" si="28"/>
        <v>0</v>
      </c>
      <c r="J91" s="181" t="s">
        <v>234</v>
      </c>
      <c r="K91" s="182"/>
      <c r="L91" s="138" t="s">
        <v>137</v>
      </c>
    </row>
    <row r="92" spans="1:12" s="30" customFormat="1">
      <c r="A92" s="121"/>
      <c r="B92" s="151"/>
      <c r="C92" s="151"/>
      <c r="D92" s="48">
        <v>2014</v>
      </c>
      <c r="E92" s="38">
        <f t="shared" ref="E92:I94" si="29">E96</f>
        <v>156</v>
      </c>
      <c r="F92" s="38">
        <f t="shared" si="29"/>
        <v>0</v>
      </c>
      <c r="G92" s="38">
        <f t="shared" si="29"/>
        <v>0</v>
      </c>
      <c r="H92" s="38">
        <f t="shared" si="29"/>
        <v>156</v>
      </c>
      <c r="I92" s="38">
        <f t="shared" si="29"/>
        <v>0</v>
      </c>
      <c r="J92" s="183"/>
      <c r="K92" s="184"/>
      <c r="L92" s="139"/>
    </row>
    <row r="93" spans="1:12" s="30" customFormat="1">
      <c r="A93" s="121"/>
      <c r="B93" s="151"/>
      <c r="C93" s="151"/>
      <c r="D93" s="48">
        <v>2015</v>
      </c>
      <c r="E93" s="38">
        <f t="shared" si="29"/>
        <v>161</v>
      </c>
      <c r="F93" s="38">
        <f t="shared" si="29"/>
        <v>0</v>
      </c>
      <c r="G93" s="38">
        <f t="shared" si="29"/>
        <v>0</v>
      </c>
      <c r="H93" s="38">
        <f t="shared" si="29"/>
        <v>161</v>
      </c>
      <c r="I93" s="38">
        <f t="shared" si="29"/>
        <v>0</v>
      </c>
      <c r="J93" s="183"/>
      <c r="K93" s="184"/>
      <c r="L93" s="139"/>
    </row>
    <row r="94" spans="1:12" s="30" customFormat="1">
      <c r="A94" s="121"/>
      <c r="B94" s="152"/>
      <c r="C94" s="152"/>
      <c r="D94" s="48">
        <v>2016</v>
      </c>
      <c r="E94" s="38">
        <f t="shared" si="29"/>
        <v>166</v>
      </c>
      <c r="F94" s="38">
        <f t="shared" si="29"/>
        <v>0</v>
      </c>
      <c r="G94" s="38">
        <f t="shared" si="29"/>
        <v>0</v>
      </c>
      <c r="H94" s="38">
        <f t="shared" si="29"/>
        <v>166</v>
      </c>
      <c r="I94" s="38">
        <f t="shared" si="29"/>
        <v>0</v>
      </c>
      <c r="J94" s="185"/>
      <c r="K94" s="186"/>
      <c r="L94" s="140"/>
    </row>
    <row r="95" spans="1:12" s="30" customFormat="1" ht="45">
      <c r="A95" s="121" t="s">
        <v>135</v>
      </c>
      <c r="B95" s="150" t="s">
        <v>136</v>
      </c>
      <c r="C95" s="150"/>
      <c r="D95" s="48" t="s">
        <v>7</v>
      </c>
      <c r="E95" s="38">
        <f>+SUM(E96:E98)</f>
        <v>483</v>
      </c>
      <c r="F95" s="38">
        <f>+SUM(F96:F98)</f>
        <v>0</v>
      </c>
      <c r="G95" s="38">
        <f>+SUM(G96:G98)</f>
        <v>0</v>
      </c>
      <c r="H95" s="38">
        <f>+SUM(H96:H98)</f>
        <v>483</v>
      </c>
      <c r="I95" s="38">
        <f>+SUM(I96:I98)</f>
        <v>0</v>
      </c>
      <c r="J95" s="53" t="s">
        <v>71</v>
      </c>
      <c r="K95" s="49" t="s">
        <v>130</v>
      </c>
      <c r="L95" s="138" t="s">
        <v>137</v>
      </c>
    </row>
    <row r="96" spans="1:12" s="30" customFormat="1" ht="17.25" customHeight="1">
      <c r="A96" s="121"/>
      <c r="B96" s="151"/>
      <c r="C96" s="151"/>
      <c r="D96" s="48">
        <v>2014</v>
      </c>
      <c r="E96" s="38">
        <f>SUM(F96:I96)</f>
        <v>156</v>
      </c>
      <c r="F96" s="38">
        <v>0</v>
      </c>
      <c r="G96" s="38">
        <v>0</v>
      </c>
      <c r="H96" s="38">
        <v>156</v>
      </c>
      <c r="I96" s="38">
        <v>0</v>
      </c>
      <c r="J96" s="53">
        <v>30</v>
      </c>
      <c r="K96" s="49">
        <v>400</v>
      </c>
      <c r="L96" s="139"/>
    </row>
    <row r="97" spans="1:12" s="30" customFormat="1" ht="17.25" customHeight="1">
      <c r="A97" s="121"/>
      <c r="B97" s="151"/>
      <c r="C97" s="151"/>
      <c r="D97" s="48">
        <v>2015</v>
      </c>
      <c r="E97" s="38">
        <f>SUM(F97:I97)</f>
        <v>161</v>
      </c>
      <c r="F97" s="38">
        <v>0</v>
      </c>
      <c r="G97" s="38">
        <v>0</v>
      </c>
      <c r="H97" s="38">
        <v>161</v>
      </c>
      <c r="I97" s="38">
        <v>0</v>
      </c>
      <c r="J97" s="53">
        <v>30</v>
      </c>
      <c r="K97" s="49">
        <v>400</v>
      </c>
      <c r="L97" s="139"/>
    </row>
    <row r="98" spans="1:12" s="30" customFormat="1" ht="17.25" customHeight="1">
      <c r="A98" s="121"/>
      <c r="B98" s="152"/>
      <c r="C98" s="152"/>
      <c r="D98" s="48">
        <v>2016</v>
      </c>
      <c r="E98" s="38">
        <f>SUM(F98:I98)</f>
        <v>166</v>
      </c>
      <c r="F98" s="38">
        <v>0</v>
      </c>
      <c r="G98" s="38">
        <v>0</v>
      </c>
      <c r="H98" s="38">
        <v>166</v>
      </c>
      <c r="I98" s="38">
        <v>0</v>
      </c>
      <c r="J98" s="53">
        <v>30</v>
      </c>
      <c r="K98" s="49">
        <v>400</v>
      </c>
      <c r="L98" s="140"/>
    </row>
    <row r="99" spans="1:12" s="30" customFormat="1" ht="13.5" customHeight="1">
      <c r="A99" s="121" t="s">
        <v>42</v>
      </c>
      <c r="B99" s="147" t="str">
        <f>'Пр2 Паспорт МП'!B27</f>
        <v xml:space="preserve">3. ВЦП МО ТР «Поддержка семьи и гражданской активности населения в Терском районе на 2014-2016 годы»
</v>
      </c>
      <c r="C99" s="147"/>
      <c r="D99" s="55" t="s">
        <v>7</v>
      </c>
      <c r="E99" s="40">
        <f>E103+E135+E159</f>
        <v>32275.700000000004</v>
      </c>
      <c r="F99" s="40">
        <f t="shared" ref="F99:I99" si="30">F103+F135+F159</f>
        <v>31606.100000000002</v>
      </c>
      <c r="G99" s="40">
        <f t="shared" si="30"/>
        <v>54.6</v>
      </c>
      <c r="H99" s="40">
        <f t="shared" si="30"/>
        <v>615</v>
      </c>
      <c r="I99" s="40">
        <f t="shared" si="30"/>
        <v>0</v>
      </c>
      <c r="J99" s="230"/>
      <c r="K99" s="230"/>
      <c r="L99" s="122"/>
    </row>
    <row r="100" spans="1:12" s="30" customFormat="1" ht="13.5" customHeight="1">
      <c r="A100" s="121"/>
      <c r="B100" s="147"/>
      <c r="C100" s="147"/>
      <c r="D100" s="55">
        <v>2014</v>
      </c>
      <c r="E100" s="40">
        <f t="shared" ref="E100:I102" si="31">E104+E136+E160</f>
        <v>31865.700000000004</v>
      </c>
      <c r="F100" s="40">
        <f t="shared" si="31"/>
        <v>31606.100000000002</v>
      </c>
      <c r="G100" s="40">
        <f t="shared" si="31"/>
        <v>54.6</v>
      </c>
      <c r="H100" s="40">
        <f t="shared" si="31"/>
        <v>205</v>
      </c>
      <c r="I100" s="40">
        <f t="shared" si="31"/>
        <v>0</v>
      </c>
      <c r="J100" s="230"/>
      <c r="K100" s="230"/>
      <c r="L100" s="122"/>
    </row>
    <row r="101" spans="1:12" s="30" customFormat="1" ht="13.5" customHeight="1">
      <c r="A101" s="121"/>
      <c r="B101" s="147"/>
      <c r="C101" s="147"/>
      <c r="D101" s="55">
        <v>2015</v>
      </c>
      <c r="E101" s="40">
        <f t="shared" si="31"/>
        <v>205</v>
      </c>
      <c r="F101" s="40">
        <f t="shared" si="31"/>
        <v>0</v>
      </c>
      <c r="G101" s="40">
        <f t="shared" si="31"/>
        <v>0</v>
      </c>
      <c r="H101" s="40">
        <f t="shared" si="31"/>
        <v>205</v>
      </c>
      <c r="I101" s="40">
        <f t="shared" si="31"/>
        <v>0</v>
      </c>
      <c r="J101" s="230"/>
      <c r="K101" s="230"/>
      <c r="L101" s="122"/>
    </row>
    <row r="102" spans="1:12" s="30" customFormat="1" ht="13.5" customHeight="1">
      <c r="A102" s="121"/>
      <c r="B102" s="147"/>
      <c r="C102" s="147"/>
      <c r="D102" s="55">
        <v>2016</v>
      </c>
      <c r="E102" s="40">
        <f t="shared" si="31"/>
        <v>205</v>
      </c>
      <c r="F102" s="40">
        <f t="shared" si="31"/>
        <v>0</v>
      </c>
      <c r="G102" s="40">
        <f t="shared" si="31"/>
        <v>0</v>
      </c>
      <c r="H102" s="40">
        <f t="shared" si="31"/>
        <v>205</v>
      </c>
      <c r="I102" s="40">
        <f t="shared" si="31"/>
        <v>0</v>
      </c>
      <c r="J102" s="230"/>
      <c r="K102" s="230"/>
      <c r="L102" s="122"/>
    </row>
    <row r="103" spans="1:12" s="30" customFormat="1" ht="16.5" customHeight="1">
      <c r="A103" s="121" t="s">
        <v>55</v>
      </c>
      <c r="B103" s="148" t="s">
        <v>139</v>
      </c>
      <c r="C103" s="121"/>
      <c r="D103" s="48" t="s">
        <v>7</v>
      </c>
      <c r="E103" s="38">
        <f t="shared" ref="E103:I106" si="32">E107</f>
        <v>615</v>
      </c>
      <c r="F103" s="38">
        <f t="shared" si="32"/>
        <v>0</v>
      </c>
      <c r="G103" s="38">
        <f t="shared" si="32"/>
        <v>0</v>
      </c>
      <c r="H103" s="38">
        <f t="shared" si="32"/>
        <v>615</v>
      </c>
      <c r="I103" s="38">
        <f t="shared" si="32"/>
        <v>0</v>
      </c>
      <c r="J103" s="230"/>
      <c r="K103" s="230"/>
      <c r="L103" s="122"/>
    </row>
    <row r="104" spans="1:12" s="30" customFormat="1" ht="13.5" customHeight="1">
      <c r="A104" s="121"/>
      <c r="B104" s="148"/>
      <c r="C104" s="121"/>
      <c r="D104" s="48">
        <v>2014</v>
      </c>
      <c r="E104" s="38">
        <f t="shared" si="32"/>
        <v>205</v>
      </c>
      <c r="F104" s="38">
        <f t="shared" si="32"/>
        <v>0</v>
      </c>
      <c r="G104" s="38">
        <f t="shared" si="32"/>
        <v>0</v>
      </c>
      <c r="H104" s="38">
        <f t="shared" si="32"/>
        <v>205</v>
      </c>
      <c r="I104" s="38">
        <f t="shared" si="32"/>
        <v>0</v>
      </c>
      <c r="J104" s="230"/>
      <c r="K104" s="230"/>
      <c r="L104" s="122"/>
    </row>
    <row r="105" spans="1:12" s="30" customFormat="1" ht="13.5" customHeight="1">
      <c r="A105" s="121"/>
      <c r="B105" s="148"/>
      <c r="C105" s="121"/>
      <c r="D105" s="48">
        <v>2015</v>
      </c>
      <c r="E105" s="38">
        <f t="shared" si="32"/>
        <v>205</v>
      </c>
      <c r="F105" s="38">
        <f t="shared" si="32"/>
        <v>0</v>
      </c>
      <c r="G105" s="38">
        <f t="shared" si="32"/>
        <v>0</v>
      </c>
      <c r="H105" s="38">
        <f t="shared" si="32"/>
        <v>205</v>
      </c>
      <c r="I105" s="38">
        <f t="shared" si="32"/>
        <v>0</v>
      </c>
      <c r="J105" s="230"/>
      <c r="K105" s="230"/>
      <c r="L105" s="122"/>
    </row>
    <row r="106" spans="1:12" s="30" customFormat="1" ht="13.5" customHeight="1">
      <c r="A106" s="121"/>
      <c r="B106" s="148"/>
      <c r="C106" s="121"/>
      <c r="D106" s="48">
        <v>2016</v>
      </c>
      <c r="E106" s="38">
        <f t="shared" si="32"/>
        <v>205</v>
      </c>
      <c r="F106" s="38">
        <f t="shared" si="32"/>
        <v>0</v>
      </c>
      <c r="G106" s="38">
        <f t="shared" si="32"/>
        <v>0</v>
      </c>
      <c r="H106" s="38">
        <f t="shared" si="32"/>
        <v>205</v>
      </c>
      <c r="I106" s="38">
        <f t="shared" si="32"/>
        <v>0</v>
      </c>
      <c r="J106" s="230"/>
      <c r="K106" s="230"/>
      <c r="L106" s="122"/>
    </row>
    <row r="107" spans="1:12" s="30" customFormat="1" ht="13.5" customHeight="1">
      <c r="A107" s="150" t="s">
        <v>56</v>
      </c>
      <c r="B107" s="150" t="s">
        <v>214</v>
      </c>
      <c r="C107" s="150"/>
      <c r="D107" s="48" t="s">
        <v>7</v>
      </c>
      <c r="E107" s="38">
        <f>E111+E115+E119+E123+E127+E131</f>
        <v>615</v>
      </c>
      <c r="F107" s="38">
        <f t="shared" ref="F107:I107" si="33">F111+F115+F119+F123+F127+F131</f>
        <v>0</v>
      </c>
      <c r="G107" s="38">
        <f t="shared" si="33"/>
        <v>0</v>
      </c>
      <c r="H107" s="38">
        <f t="shared" si="33"/>
        <v>615</v>
      </c>
      <c r="I107" s="38">
        <f t="shared" si="33"/>
        <v>0</v>
      </c>
      <c r="J107" s="236" t="s">
        <v>242</v>
      </c>
      <c r="K107" s="237"/>
      <c r="L107" s="122" t="s">
        <v>142</v>
      </c>
    </row>
    <row r="108" spans="1:12" s="30" customFormat="1" ht="13.5" customHeight="1">
      <c r="A108" s="151"/>
      <c r="B108" s="151"/>
      <c r="C108" s="151"/>
      <c r="D108" s="48">
        <v>2014</v>
      </c>
      <c r="E108" s="38">
        <f t="shared" ref="E108:I110" si="34">E112+E116+E120+E124+E128+E132</f>
        <v>205</v>
      </c>
      <c r="F108" s="38">
        <f t="shared" si="34"/>
        <v>0</v>
      </c>
      <c r="G108" s="38">
        <f t="shared" si="34"/>
        <v>0</v>
      </c>
      <c r="H108" s="38">
        <f t="shared" si="34"/>
        <v>205</v>
      </c>
      <c r="I108" s="38">
        <f t="shared" si="34"/>
        <v>0</v>
      </c>
      <c r="J108" s="238"/>
      <c r="K108" s="239"/>
      <c r="L108" s="122"/>
    </row>
    <row r="109" spans="1:12" s="30" customFormat="1" ht="13.5" customHeight="1">
      <c r="A109" s="151"/>
      <c r="B109" s="151"/>
      <c r="C109" s="151"/>
      <c r="D109" s="48">
        <v>2015</v>
      </c>
      <c r="E109" s="38">
        <f t="shared" si="34"/>
        <v>205</v>
      </c>
      <c r="F109" s="38">
        <f t="shared" si="34"/>
        <v>0</v>
      </c>
      <c r="G109" s="38">
        <f t="shared" si="34"/>
        <v>0</v>
      </c>
      <c r="H109" s="38">
        <f t="shared" si="34"/>
        <v>205</v>
      </c>
      <c r="I109" s="38">
        <f t="shared" si="34"/>
        <v>0</v>
      </c>
      <c r="J109" s="238"/>
      <c r="K109" s="239"/>
      <c r="L109" s="122"/>
    </row>
    <row r="110" spans="1:12" s="30" customFormat="1" ht="13.5" customHeight="1">
      <c r="A110" s="152"/>
      <c r="B110" s="152"/>
      <c r="C110" s="152"/>
      <c r="D110" s="48">
        <v>2016</v>
      </c>
      <c r="E110" s="38">
        <f t="shared" si="34"/>
        <v>205</v>
      </c>
      <c r="F110" s="38">
        <f t="shared" si="34"/>
        <v>0</v>
      </c>
      <c r="G110" s="38">
        <f t="shared" si="34"/>
        <v>0</v>
      </c>
      <c r="H110" s="38">
        <f t="shared" si="34"/>
        <v>205</v>
      </c>
      <c r="I110" s="38">
        <f t="shared" si="34"/>
        <v>0</v>
      </c>
      <c r="J110" s="240"/>
      <c r="K110" s="241"/>
      <c r="L110" s="122"/>
    </row>
    <row r="111" spans="1:12" s="30" customFormat="1" ht="22.5">
      <c r="A111" s="121" t="s">
        <v>57</v>
      </c>
      <c r="B111" s="121" t="s">
        <v>140</v>
      </c>
      <c r="C111" s="121"/>
      <c r="D111" s="48" t="s">
        <v>7</v>
      </c>
      <c r="E111" s="38">
        <f>SUM(E112:E114)</f>
        <v>60</v>
      </c>
      <c r="F111" s="38">
        <f>SUM(F112:F114)</f>
        <v>0</v>
      </c>
      <c r="G111" s="38">
        <f>SUM(G112:G114)</f>
        <v>0</v>
      </c>
      <c r="H111" s="38">
        <f>SUM(H112:H114)</f>
        <v>60</v>
      </c>
      <c r="I111" s="38">
        <f>SUM(I112:I114)</f>
        <v>0</v>
      </c>
      <c r="J111" s="53" t="s">
        <v>141</v>
      </c>
      <c r="K111" s="49"/>
      <c r="L111" s="122" t="s">
        <v>142</v>
      </c>
    </row>
    <row r="112" spans="1:12" s="30" customFormat="1" ht="13.5" customHeight="1">
      <c r="A112" s="121"/>
      <c r="B112" s="121"/>
      <c r="C112" s="121"/>
      <c r="D112" s="48">
        <v>2014</v>
      </c>
      <c r="E112" s="38">
        <f>SUM(F112:I112)</f>
        <v>20</v>
      </c>
      <c r="F112" s="38">
        <v>0</v>
      </c>
      <c r="G112" s="38">
        <v>0</v>
      </c>
      <c r="H112" s="38">
        <v>20</v>
      </c>
      <c r="I112" s="38">
        <v>0</v>
      </c>
      <c r="J112" s="53">
        <v>240</v>
      </c>
      <c r="K112" s="49"/>
      <c r="L112" s="122"/>
    </row>
    <row r="113" spans="1:12" s="30" customFormat="1" ht="13.5" customHeight="1">
      <c r="A113" s="121"/>
      <c r="B113" s="121"/>
      <c r="C113" s="121"/>
      <c r="D113" s="48">
        <v>2015</v>
      </c>
      <c r="E113" s="38">
        <f>SUM(F113:I113)</f>
        <v>20</v>
      </c>
      <c r="F113" s="38">
        <v>0</v>
      </c>
      <c r="G113" s="38">
        <v>0</v>
      </c>
      <c r="H113" s="38">
        <v>20</v>
      </c>
      <c r="I113" s="38">
        <v>0</v>
      </c>
      <c r="J113" s="53">
        <v>240</v>
      </c>
      <c r="K113" s="49"/>
      <c r="L113" s="122"/>
    </row>
    <row r="114" spans="1:12" s="30" customFormat="1" ht="13.5" customHeight="1">
      <c r="A114" s="121"/>
      <c r="B114" s="121"/>
      <c r="C114" s="121"/>
      <c r="D114" s="48">
        <v>2016</v>
      </c>
      <c r="E114" s="38">
        <f>SUM(F114:I114)</f>
        <v>20</v>
      </c>
      <c r="F114" s="38">
        <v>0</v>
      </c>
      <c r="G114" s="38">
        <v>0</v>
      </c>
      <c r="H114" s="38">
        <v>20</v>
      </c>
      <c r="I114" s="38">
        <v>0</v>
      </c>
      <c r="J114" s="53">
        <v>240</v>
      </c>
      <c r="K114" s="49"/>
      <c r="L114" s="122"/>
    </row>
    <row r="115" spans="1:12" s="30" customFormat="1" ht="36" customHeight="1">
      <c r="A115" s="150" t="s">
        <v>58</v>
      </c>
      <c r="B115" s="121" t="s">
        <v>143</v>
      </c>
      <c r="C115" s="150"/>
      <c r="D115" s="48" t="s">
        <v>7</v>
      </c>
      <c r="E115" s="38">
        <f>SUM(E116:E118)</f>
        <v>115</v>
      </c>
      <c r="F115" s="38">
        <f>SUM(F116:F118)</f>
        <v>0</v>
      </c>
      <c r="G115" s="38">
        <f>SUM(G116:G118)</f>
        <v>0</v>
      </c>
      <c r="H115" s="38">
        <f>SUM(H116:H118)</f>
        <v>115</v>
      </c>
      <c r="I115" s="38">
        <f>SUM(I116:I118)</f>
        <v>0</v>
      </c>
      <c r="J115" s="53" t="s">
        <v>144</v>
      </c>
      <c r="K115" s="49"/>
      <c r="L115" s="122" t="s">
        <v>142</v>
      </c>
    </row>
    <row r="116" spans="1:12" s="30" customFormat="1" ht="13.5" customHeight="1">
      <c r="A116" s="151"/>
      <c r="B116" s="121"/>
      <c r="C116" s="151"/>
      <c r="D116" s="48">
        <v>2014</v>
      </c>
      <c r="E116" s="38">
        <f>SUM(F116:I116)</f>
        <v>45</v>
      </c>
      <c r="F116" s="38">
        <v>0</v>
      </c>
      <c r="G116" s="38">
        <v>0</v>
      </c>
      <c r="H116" s="38">
        <v>45</v>
      </c>
      <c r="I116" s="38">
        <v>0</v>
      </c>
      <c r="J116" s="53">
        <v>70</v>
      </c>
      <c r="K116" s="49"/>
      <c r="L116" s="122"/>
    </row>
    <row r="117" spans="1:12" s="30" customFormat="1" ht="13.5" customHeight="1">
      <c r="A117" s="151"/>
      <c r="B117" s="121"/>
      <c r="C117" s="151"/>
      <c r="D117" s="48">
        <v>2015</v>
      </c>
      <c r="E117" s="38">
        <f>SUM(F117:I117)</f>
        <v>35</v>
      </c>
      <c r="F117" s="38">
        <v>0</v>
      </c>
      <c r="G117" s="38">
        <v>0</v>
      </c>
      <c r="H117" s="38">
        <v>35</v>
      </c>
      <c r="I117" s="38">
        <v>0</v>
      </c>
      <c r="J117" s="53">
        <v>70</v>
      </c>
      <c r="K117" s="49"/>
      <c r="L117" s="122"/>
    </row>
    <row r="118" spans="1:12" s="30" customFormat="1" ht="13.5" customHeight="1">
      <c r="A118" s="152"/>
      <c r="B118" s="121"/>
      <c r="C118" s="152"/>
      <c r="D118" s="48">
        <v>2016</v>
      </c>
      <c r="E118" s="38">
        <f>SUM(F118:I118)</f>
        <v>35</v>
      </c>
      <c r="F118" s="38">
        <v>0</v>
      </c>
      <c r="G118" s="38">
        <v>0</v>
      </c>
      <c r="H118" s="38">
        <v>35</v>
      </c>
      <c r="I118" s="38">
        <v>0</v>
      </c>
      <c r="J118" s="53">
        <v>70</v>
      </c>
      <c r="K118" s="49"/>
      <c r="L118" s="122"/>
    </row>
    <row r="119" spans="1:12" s="30" customFormat="1" ht="33.75" customHeight="1">
      <c r="A119" s="150" t="s">
        <v>59</v>
      </c>
      <c r="B119" s="121" t="s">
        <v>145</v>
      </c>
      <c r="C119" s="150"/>
      <c r="D119" s="48" t="s">
        <v>7</v>
      </c>
      <c r="E119" s="38">
        <f>SUM(E120:E122)</f>
        <v>270</v>
      </c>
      <c r="F119" s="38">
        <f>SUM(F120:F122)</f>
        <v>0</v>
      </c>
      <c r="G119" s="38">
        <f>SUM(G120:G122)</f>
        <v>0</v>
      </c>
      <c r="H119" s="38">
        <f>SUM(H120:H122)</f>
        <v>270</v>
      </c>
      <c r="I119" s="38">
        <f>SUM(I120:I122)</f>
        <v>0</v>
      </c>
      <c r="J119" s="32" t="s">
        <v>146</v>
      </c>
      <c r="K119" s="49"/>
      <c r="L119" s="122" t="s">
        <v>142</v>
      </c>
    </row>
    <row r="120" spans="1:12" s="30" customFormat="1" ht="13.5" customHeight="1">
      <c r="A120" s="151"/>
      <c r="B120" s="121"/>
      <c r="C120" s="151"/>
      <c r="D120" s="48">
        <v>2014</v>
      </c>
      <c r="E120" s="38">
        <f>SUM(F120:I120)</f>
        <v>90</v>
      </c>
      <c r="F120" s="38">
        <v>0</v>
      </c>
      <c r="G120" s="38">
        <v>0</v>
      </c>
      <c r="H120" s="38">
        <v>90</v>
      </c>
      <c r="I120" s="38">
        <v>0</v>
      </c>
      <c r="J120" s="56">
        <v>150</v>
      </c>
      <c r="K120" s="49"/>
      <c r="L120" s="122"/>
    </row>
    <row r="121" spans="1:12" s="30" customFormat="1" ht="13.5" customHeight="1">
      <c r="A121" s="151"/>
      <c r="B121" s="121"/>
      <c r="C121" s="151"/>
      <c r="D121" s="48">
        <v>2015</v>
      </c>
      <c r="E121" s="38">
        <f>SUM(F121:I121)</f>
        <v>90</v>
      </c>
      <c r="F121" s="38">
        <v>0</v>
      </c>
      <c r="G121" s="38">
        <v>0</v>
      </c>
      <c r="H121" s="38">
        <v>90</v>
      </c>
      <c r="I121" s="38">
        <v>0</v>
      </c>
      <c r="J121" s="56">
        <v>150</v>
      </c>
      <c r="K121" s="49"/>
      <c r="L121" s="122"/>
    </row>
    <row r="122" spans="1:12" s="30" customFormat="1" ht="13.5" customHeight="1">
      <c r="A122" s="152"/>
      <c r="B122" s="121"/>
      <c r="C122" s="152"/>
      <c r="D122" s="48">
        <v>2016</v>
      </c>
      <c r="E122" s="38">
        <f>SUM(F122:I122)</f>
        <v>90</v>
      </c>
      <c r="F122" s="38">
        <v>0</v>
      </c>
      <c r="G122" s="38">
        <v>0</v>
      </c>
      <c r="H122" s="38">
        <v>90</v>
      </c>
      <c r="I122" s="38">
        <v>0</v>
      </c>
      <c r="J122" s="56">
        <v>150</v>
      </c>
      <c r="K122" s="49"/>
      <c r="L122" s="122"/>
    </row>
    <row r="123" spans="1:12" s="30" customFormat="1" ht="26.25" customHeight="1">
      <c r="A123" s="150" t="s">
        <v>72</v>
      </c>
      <c r="B123" s="121" t="s">
        <v>147</v>
      </c>
      <c r="C123" s="150"/>
      <c r="D123" s="48" t="s">
        <v>7</v>
      </c>
      <c r="E123" s="38">
        <f>SUM(E124:E126)</f>
        <v>60</v>
      </c>
      <c r="F123" s="38">
        <f>SUM(F124:F126)</f>
        <v>0</v>
      </c>
      <c r="G123" s="38">
        <f>SUM(G124:G126)</f>
        <v>0</v>
      </c>
      <c r="H123" s="38">
        <f>SUM(H124:H126)</f>
        <v>60</v>
      </c>
      <c r="I123" s="38">
        <f>SUM(I124:I126)</f>
        <v>0</v>
      </c>
      <c r="J123" s="53" t="s">
        <v>148</v>
      </c>
      <c r="K123" s="49"/>
      <c r="L123" s="122" t="s">
        <v>142</v>
      </c>
    </row>
    <row r="124" spans="1:12" s="30" customFormat="1" ht="13.5" customHeight="1">
      <c r="A124" s="151"/>
      <c r="B124" s="121"/>
      <c r="C124" s="151"/>
      <c r="D124" s="48">
        <v>2014</v>
      </c>
      <c r="E124" s="38">
        <f>SUM(F124:I124)</f>
        <v>20</v>
      </c>
      <c r="F124" s="38">
        <v>0</v>
      </c>
      <c r="G124" s="38">
        <v>0</v>
      </c>
      <c r="H124" s="38">
        <v>20</v>
      </c>
      <c r="I124" s="38">
        <v>0</v>
      </c>
      <c r="J124" s="53">
        <v>4</v>
      </c>
      <c r="K124" s="49"/>
      <c r="L124" s="122"/>
    </row>
    <row r="125" spans="1:12" s="30" customFormat="1" ht="13.5" customHeight="1">
      <c r="A125" s="151"/>
      <c r="B125" s="121"/>
      <c r="C125" s="151"/>
      <c r="D125" s="48">
        <v>2015</v>
      </c>
      <c r="E125" s="38">
        <f>SUM(F125:I125)</f>
        <v>20</v>
      </c>
      <c r="F125" s="38">
        <v>0</v>
      </c>
      <c r="G125" s="38">
        <v>0</v>
      </c>
      <c r="H125" s="38">
        <v>20</v>
      </c>
      <c r="I125" s="38">
        <v>0</v>
      </c>
      <c r="J125" s="53">
        <v>4</v>
      </c>
      <c r="K125" s="49"/>
      <c r="L125" s="122"/>
    </row>
    <row r="126" spans="1:12" s="30" customFormat="1" ht="13.5" customHeight="1">
      <c r="A126" s="152"/>
      <c r="B126" s="121"/>
      <c r="C126" s="152"/>
      <c r="D126" s="48">
        <v>2016</v>
      </c>
      <c r="E126" s="38">
        <f>SUM(F126:I126)</f>
        <v>20</v>
      </c>
      <c r="F126" s="38">
        <v>0</v>
      </c>
      <c r="G126" s="38">
        <v>0</v>
      </c>
      <c r="H126" s="38">
        <v>20</v>
      </c>
      <c r="I126" s="38">
        <v>0</v>
      </c>
      <c r="J126" s="53">
        <v>4</v>
      </c>
      <c r="K126" s="49"/>
      <c r="L126" s="122"/>
    </row>
    <row r="127" spans="1:12" s="30" customFormat="1" ht="28.5" customHeight="1">
      <c r="A127" s="121" t="s">
        <v>150</v>
      </c>
      <c r="B127" s="121" t="s">
        <v>149</v>
      </c>
      <c r="C127" s="121"/>
      <c r="D127" s="48" t="s">
        <v>7</v>
      </c>
      <c r="E127" s="38">
        <f>SUM(E128:E130)</f>
        <v>60</v>
      </c>
      <c r="F127" s="38">
        <f t="shared" ref="F127:I127" si="35">SUM(F128:F130)</f>
        <v>0</v>
      </c>
      <c r="G127" s="38">
        <f t="shared" si="35"/>
        <v>0</v>
      </c>
      <c r="H127" s="38">
        <f t="shared" si="35"/>
        <v>60</v>
      </c>
      <c r="I127" s="38">
        <f t="shared" si="35"/>
        <v>0</v>
      </c>
      <c r="J127" s="56" t="s">
        <v>151</v>
      </c>
      <c r="K127" s="50"/>
      <c r="L127" s="122" t="s">
        <v>142</v>
      </c>
    </row>
    <row r="128" spans="1:12" s="30" customFormat="1" ht="13.5" customHeight="1">
      <c r="A128" s="121"/>
      <c r="B128" s="121"/>
      <c r="C128" s="121"/>
      <c r="D128" s="48">
        <v>2014</v>
      </c>
      <c r="E128" s="38">
        <f>SUM(F128:I128)</f>
        <v>20</v>
      </c>
      <c r="F128" s="38">
        <f t="shared" ref="F128:G130" si="36">F172</f>
        <v>0</v>
      </c>
      <c r="G128" s="38">
        <f t="shared" si="36"/>
        <v>0</v>
      </c>
      <c r="H128" s="38">
        <v>20</v>
      </c>
      <c r="I128" s="38">
        <f>I172</f>
        <v>0</v>
      </c>
      <c r="J128" s="56">
        <v>13</v>
      </c>
      <c r="K128" s="50"/>
      <c r="L128" s="122"/>
    </row>
    <row r="129" spans="1:12" s="30" customFormat="1" ht="13.5" customHeight="1">
      <c r="A129" s="121"/>
      <c r="B129" s="121"/>
      <c r="C129" s="121"/>
      <c r="D129" s="48">
        <v>2015</v>
      </c>
      <c r="E129" s="38">
        <f t="shared" ref="E129:E130" si="37">SUM(F129:I129)</f>
        <v>20</v>
      </c>
      <c r="F129" s="38">
        <f t="shared" si="36"/>
        <v>0</v>
      </c>
      <c r="G129" s="38">
        <f t="shared" si="36"/>
        <v>0</v>
      </c>
      <c r="H129" s="38">
        <v>20</v>
      </c>
      <c r="I129" s="38">
        <f>I173</f>
        <v>0</v>
      </c>
      <c r="J129" s="56">
        <v>13</v>
      </c>
      <c r="K129" s="50"/>
      <c r="L129" s="122"/>
    </row>
    <row r="130" spans="1:12" s="30" customFormat="1" ht="13.5" customHeight="1">
      <c r="A130" s="121"/>
      <c r="B130" s="121"/>
      <c r="C130" s="121"/>
      <c r="D130" s="48">
        <v>2016</v>
      </c>
      <c r="E130" s="38">
        <f t="shared" si="37"/>
        <v>20</v>
      </c>
      <c r="F130" s="38">
        <f t="shared" si="36"/>
        <v>0</v>
      </c>
      <c r="G130" s="38">
        <f t="shared" si="36"/>
        <v>0</v>
      </c>
      <c r="H130" s="38">
        <v>20</v>
      </c>
      <c r="I130" s="38">
        <f>I174</f>
        <v>0</v>
      </c>
      <c r="J130" s="56">
        <v>13</v>
      </c>
      <c r="K130" s="50"/>
      <c r="L130" s="122"/>
    </row>
    <row r="131" spans="1:12" s="30" customFormat="1" ht="33.75" customHeight="1">
      <c r="A131" s="121" t="s">
        <v>165</v>
      </c>
      <c r="B131" s="121" t="s">
        <v>166</v>
      </c>
      <c r="C131" s="121"/>
      <c r="D131" s="53" t="s">
        <v>7</v>
      </c>
      <c r="E131" s="38">
        <f>SUM(E132:E134)</f>
        <v>50</v>
      </c>
      <c r="F131" s="38">
        <f t="shared" ref="F131:I131" si="38">SUM(F132:F134)</f>
        <v>0</v>
      </c>
      <c r="G131" s="38">
        <f t="shared" si="38"/>
        <v>0</v>
      </c>
      <c r="H131" s="38">
        <f t="shared" si="38"/>
        <v>50</v>
      </c>
      <c r="I131" s="38">
        <f t="shared" si="38"/>
        <v>0</v>
      </c>
      <c r="J131" s="56" t="s">
        <v>152</v>
      </c>
      <c r="K131" s="50"/>
      <c r="L131" s="122" t="s">
        <v>268</v>
      </c>
    </row>
    <row r="132" spans="1:12" s="30" customFormat="1" ht="13.5" customHeight="1">
      <c r="A132" s="121"/>
      <c r="B132" s="121"/>
      <c r="C132" s="121"/>
      <c r="D132" s="53">
        <v>2014</v>
      </c>
      <c r="E132" s="38">
        <f>SUM(F132:I132)</f>
        <v>10</v>
      </c>
      <c r="F132" s="38">
        <v>0</v>
      </c>
      <c r="G132" s="38">
        <v>0</v>
      </c>
      <c r="H132" s="38">
        <v>10</v>
      </c>
      <c r="I132" s="38">
        <v>0</v>
      </c>
      <c r="J132" s="56">
        <v>1</v>
      </c>
      <c r="K132" s="50"/>
      <c r="L132" s="122"/>
    </row>
    <row r="133" spans="1:12" s="30" customFormat="1" ht="13.5" customHeight="1">
      <c r="A133" s="121"/>
      <c r="B133" s="121"/>
      <c r="C133" s="121"/>
      <c r="D133" s="53">
        <v>2015</v>
      </c>
      <c r="E133" s="38">
        <f t="shared" ref="E133:E134" si="39">SUM(F133:I133)</f>
        <v>20</v>
      </c>
      <c r="F133" s="38">
        <v>0</v>
      </c>
      <c r="G133" s="38">
        <v>0</v>
      </c>
      <c r="H133" s="38">
        <v>20</v>
      </c>
      <c r="I133" s="38">
        <v>0</v>
      </c>
      <c r="J133" s="56">
        <v>2</v>
      </c>
      <c r="K133" s="50"/>
      <c r="L133" s="122"/>
    </row>
    <row r="134" spans="1:12" s="30" customFormat="1" ht="13.5" customHeight="1">
      <c r="A134" s="121"/>
      <c r="B134" s="121"/>
      <c r="C134" s="121"/>
      <c r="D134" s="53">
        <v>2016</v>
      </c>
      <c r="E134" s="38">
        <f t="shared" si="39"/>
        <v>20</v>
      </c>
      <c r="F134" s="38">
        <v>0</v>
      </c>
      <c r="G134" s="38">
        <v>0</v>
      </c>
      <c r="H134" s="38">
        <v>20</v>
      </c>
      <c r="I134" s="38">
        <v>0</v>
      </c>
      <c r="J134" s="56">
        <v>2</v>
      </c>
      <c r="K134" s="50"/>
      <c r="L134" s="122"/>
    </row>
    <row r="135" spans="1:12" s="30" customFormat="1" ht="13.5" customHeight="1">
      <c r="A135" s="121" t="s">
        <v>250</v>
      </c>
      <c r="B135" s="148" t="s">
        <v>251</v>
      </c>
      <c r="C135" s="67"/>
      <c r="D135" s="66" t="s">
        <v>7</v>
      </c>
      <c r="E135" s="38">
        <f>E139</f>
        <v>11088.300000000001</v>
      </c>
      <c r="F135" s="38">
        <f t="shared" ref="F135:I135" si="40">F139</f>
        <v>11033.7</v>
      </c>
      <c r="G135" s="38">
        <f t="shared" si="40"/>
        <v>54.6</v>
      </c>
      <c r="H135" s="38">
        <f t="shared" si="40"/>
        <v>0</v>
      </c>
      <c r="I135" s="38">
        <f t="shared" si="40"/>
        <v>0</v>
      </c>
      <c r="J135" s="129"/>
      <c r="K135" s="132"/>
      <c r="L135" s="122" t="s">
        <v>268</v>
      </c>
    </row>
    <row r="136" spans="1:12" s="30" customFormat="1" ht="13.5" customHeight="1">
      <c r="A136" s="121"/>
      <c r="B136" s="148"/>
      <c r="C136" s="67"/>
      <c r="D136" s="66">
        <v>2014</v>
      </c>
      <c r="E136" s="38">
        <f t="shared" ref="E136:I138" si="41">E140</f>
        <v>11088.300000000001</v>
      </c>
      <c r="F136" s="38">
        <f t="shared" si="41"/>
        <v>11033.7</v>
      </c>
      <c r="G136" s="38">
        <f t="shared" si="41"/>
        <v>54.6</v>
      </c>
      <c r="H136" s="38">
        <f t="shared" si="41"/>
        <v>0</v>
      </c>
      <c r="I136" s="38">
        <f t="shared" si="41"/>
        <v>0</v>
      </c>
      <c r="J136" s="130"/>
      <c r="K136" s="133"/>
      <c r="L136" s="122"/>
    </row>
    <row r="137" spans="1:12" s="30" customFormat="1" ht="13.5" customHeight="1">
      <c r="A137" s="121"/>
      <c r="B137" s="148"/>
      <c r="C137" s="67"/>
      <c r="D137" s="66">
        <v>2015</v>
      </c>
      <c r="E137" s="38">
        <f t="shared" si="41"/>
        <v>0</v>
      </c>
      <c r="F137" s="38">
        <f t="shared" si="41"/>
        <v>0</v>
      </c>
      <c r="G137" s="38">
        <f t="shared" si="41"/>
        <v>0</v>
      </c>
      <c r="H137" s="38">
        <f t="shared" si="41"/>
        <v>0</v>
      </c>
      <c r="I137" s="38">
        <f t="shared" si="41"/>
        <v>0</v>
      </c>
      <c r="J137" s="130"/>
      <c r="K137" s="133"/>
      <c r="L137" s="122"/>
    </row>
    <row r="138" spans="1:12" s="30" customFormat="1" ht="13.5" customHeight="1">
      <c r="A138" s="121"/>
      <c r="B138" s="148"/>
      <c r="C138" s="67"/>
      <c r="D138" s="66">
        <v>2016</v>
      </c>
      <c r="E138" s="38">
        <f t="shared" si="41"/>
        <v>0</v>
      </c>
      <c r="F138" s="38">
        <f t="shared" si="41"/>
        <v>0</v>
      </c>
      <c r="G138" s="38">
        <f t="shared" si="41"/>
        <v>0</v>
      </c>
      <c r="H138" s="38">
        <f t="shared" si="41"/>
        <v>0</v>
      </c>
      <c r="I138" s="38">
        <f t="shared" si="41"/>
        <v>0</v>
      </c>
      <c r="J138" s="131"/>
      <c r="K138" s="134"/>
      <c r="L138" s="122"/>
    </row>
    <row r="139" spans="1:12" s="30" customFormat="1" ht="13.5" customHeight="1">
      <c r="A139" s="121" t="s">
        <v>257</v>
      </c>
      <c r="B139" s="121" t="s">
        <v>267</v>
      </c>
      <c r="C139" s="67"/>
      <c r="D139" s="66" t="s">
        <v>7</v>
      </c>
      <c r="E139" s="38">
        <f>E143+E147+E151+E155</f>
        <v>11088.300000000001</v>
      </c>
      <c r="F139" s="38">
        <f t="shared" ref="F139:I139" si="42">F143+F147+F151+F155</f>
        <v>11033.7</v>
      </c>
      <c r="G139" s="38">
        <f t="shared" si="42"/>
        <v>54.6</v>
      </c>
      <c r="H139" s="38">
        <f t="shared" si="42"/>
        <v>0</v>
      </c>
      <c r="I139" s="38">
        <f t="shared" si="42"/>
        <v>0</v>
      </c>
      <c r="J139" s="129" t="s">
        <v>282</v>
      </c>
      <c r="K139" s="132"/>
      <c r="L139" s="122" t="s">
        <v>268</v>
      </c>
    </row>
    <row r="140" spans="1:12" s="30" customFormat="1" ht="13.5" customHeight="1">
      <c r="A140" s="121"/>
      <c r="B140" s="121"/>
      <c r="C140" s="67"/>
      <c r="D140" s="66">
        <v>2014</v>
      </c>
      <c r="E140" s="38">
        <f t="shared" ref="E140:I142" si="43">E144+E148+E152+E156</f>
        <v>11088.300000000001</v>
      </c>
      <c r="F140" s="38">
        <f t="shared" si="43"/>
        <v>11033.7</v>
      </c>
      <c r="G140" s="38">
        <f t="shared" si="43"/>
        <v>54.6</v>
      </c>
      <c r="H140" s="38">
        <f t="shared" si="43"/>
        <v>0</v>
      </c>
      <c r="I140" s="38">
        <f t="shared" si="43"/>
        <v>0</v>
      </c>
      <c r="J140" s="130"/>
      <c r="K140" s="133"/>
      <c r="L140" s="122"/>
    </row>
    <row r="141" spans="1:12" s="30" customFormat="1" ht="13.5" customHeight="1">
      <c r="A141" s="121"/>
      <c r="B141" s="121"/>
      <c r="C141" s="67"/>
      <c r="D141" s="66">
        <v>2015</v>
      </c>
      <c r="E141" s="38">
        <f t="shared" si="43"/>
        <v>0</v>
      </c>
      <c r="F141" s="38">
        <f t="shared" si="43"/>
        <v>0</v>
      </c>
      <c r="G141" s="38">
        <f t="shared" si="43"/>
        <v>0</v>
      </c>
      <c r="H141" s="38">
        <f t="shared" si="43"/>
        <v>0</v>
      </c>
      <c r="I141" s="38">
        <f t="shared" si="43"/>
        <v>0</v>
      </c>
      <c r="J141" s="130"/>
      <c r="K141" s="133"/>
      <c r="L141" s="122"/>
    </row>
    <row r="142" spans="1:12" s="30" customFormat="1" ht="13.5" customHeight="1">
      <c r="A142" s="121"/>
      <c r="B142" s="121"/>
      <c r="C142" s="67"/>
      <c r="D142" s="66">
        <v>2016</v>
      </c>
      <c r="E142" s="38">
        <f t="shared" si="43"/>
        <v>0</v>
      </c>
      <c r="F142" s="38">
        <f t="shared" si="43"/>
        <v>0</v>
      </c>
      <c r="G142" s="38">
        <f t="shared" si="43"/>
        <v>0</v>
      </c>
      <c r="H142" s="38">
        <f t="shared" si="43"/>
        <v>0</v>
      </c>
      <c r="I142" s="38">
        <f t="shared" si="43"/>
        <v>0</v>
      </c>
      <c r="J142" s="131"/>
      <c r="K142" s="134"/>
      <c r="L142" s="122"/>
    </row>
    <row r="143" spans="1:12" s="30" customFormat="1" ht="36.75" customHeight="1">
      <c r="A143" s="121" t="s">
        <v>258</v>
      </c>
      <c r="B143" s="121" t="s">
        <v>252</v>
      </c>
      <c r="C143" s="67"/>
      <c r="D143" s="66" t="s">
        <v>7</v>
      </c>
      <c r="E143" s="38">
        <f>SUM(E144:E146)</f>
        <v>906.7</v>
      </c>
      <c r="F143" s="38">
        <f t="shared" ref="F143:I143" si="44">SUM(F144:F146)</f>
        <v>852.1</v>
      </c>
      <c r="G143" s="38">
        <f t="shared" si="44"/>
        <v>54.6</v>
      </c>
      <c r="H143" s="38">
        <f t="shared" si="44"/>
        <v>0</v>
      </c>
      <c r="I143" s="38">
        <f t="shared" si="44"/>
        <v>0</v>
      </c>
      <c r="J143" s="65" t="s">
        <v>269</v>
      </c>
      <c r="K143" s="50"/>
      <c r="L143" s="122" t="s">
        <v>268</v>
      </c>
    </row>
    <row r="144" spans="1:12" s="30" customFormat="1" ht="13.5" customHeight="1">
      <c r="A144" s="121"/>
      <c r="B144" s="121"/>
      <c r="C144" s="67"/>
      <c r="D144" s="66">
        <v>2014</v>
      </c>
      <c r="E144" s="38">
        <f>SUM(F144:I144)</f>
        <v>906.7</v>
      </c>
      <c r="F144" s="38">
        <v>852.1</v>
      </c>
      <c r="G144" s="38">
        <v>54.6</v>
      </c>
      <c r="H144" s="38">
        <v>0</v>
      </c>
      <c r="I144" s="38">
        <v>0</v>
      </c>
      <c r="J144" s="65">
        <v>2</v>
      </c>
      <c r="K144" s="50"/>
      <c r="L144" s="122"/>
    </row>
    <row r="145" spans="1:12" s="30" customFormat="1" ht="13.5" customHeight="1">
      <c r="A145" s="121"/>
      <c r="B145" s="121"/>
      <c r="C145" s="67"/>
      <c r="D145" s="66">
        <v>2015</v>
      </c>
      <c r="E145" s="38">
        <f t="shared" ref="E145:E146" si="45">SUM(F145:I145)</f>
        <v>0</v>
      </c>
      <c r="F145" s="38">
        <v>0</v>
      </c>
      <c r="G145" s="38">
        <v>0</v>
      </c>
      <c r="H145" s="38">
        <v>0</v>
      </c>
      <c r="I145" s="38">
        <v>0</v>
      </c>
      <c r="J145" s="65" t="s">
        <v>243</v>
      </c>
      <c r="K145" s="50"/>
      <c r="L145" s="122"/>
    </row>
    <row r="146" spans="1:12" s="30" customFormat="1" ht="13.5" customHeight="1">
      <c r="A146" s="121"/>
      <c r="B146" s="121"/>
      <c r="C146" s="67"/>
      <c r="D146" s="66">
        <v>2016</v>
      </c>
      <c r="E146" s="38">
        <f t="shared" si="45"/>
        <v>0</v>
      </c>
      <c r="F146" s="38">
        <v>0</v>
      </c>
      <c r="G146" s="38">
        <v>0</v>
      </c>
      <c r="H146" s="38">
        <v>0</v>
      </c>
      <c r="I146" s="38">
        <v>0</v>
      </c>
      <c r="J146" s="65" t="s">
        <v>243</v>
      </c>
      <c r="K146" s="50"/>
      <c r="L146" s="122"/>
    </row>
    <row r="147" spans="1:12" s="30" customFormat="1" ht="26.25" customHeight="1">
      <c r="A147" s="121" t="s">
        <v>259</v>
      </c>
      <c r="B147" s="121" t="s">
        <v>253</v>
      </c>
      <c r="C147" s="67"/>
      <c r="D147" s="66" t="s">
        <v>7</v>
      </c>
      <c r="E147" s="38">
        <f>SUM(E148:E150)</f>
        <v>9860.2000000000007</v>
      </c>
      <c r="F147" s="38">
        <f t="shared" ref="F147:I147" si="46">SUM(F148:F150)</f>
        <v>9860.2000000000007</v>
      </c>
      <c r="G147" s="38">
        <f t="shared" si="46"/>
        <v>0</v>
      </c>
      <c r="H147" s="38">
        <f t="shared" si="46"/>
        <v>0</v>
      </c>
      <c r="I147" s="38">
        <f t="shared" si="46"/>
        <v>0</v>
      </c>
      <c r="J147" s="65" t="s">
        <v>270</v>
      </c>
      <c r="K147" s="50"/>
      <c r="L147" s="122" t="s">
        <v>268</v>
      </c>
    </row>
    <row r="148" spans="1:12" s="30" customFormat="1" ht="13.5" customHeight="1">
      <c r="A148" s="121"/>
      <c r="B148" s="121"/>
      <c r="C148" s="67"/>
      <c r="D148" s="66">
        <v>2014</v>
      </c>
      <c r="E148" s="38">
        <f>SUM(F148:I148)</f>
        <v>9860.2000000000007</v>
      </c>
      <c r="F148" s="38">
        <v>9860.2000000000007</v>
      </c>
      <c r="G148" s="38">
        <v>0</v>
      </c>
      <c r="H148" s="38">
        <v>0</v>
      </c>
      <c r="I148" s="38">
        <v>0</v>
      </c>
      <c r="J148" s="65">
        <v>36</v>
      </c>
      <c r="K148" s="50"/>
      <c r="L148" s="122"/>
    </row>
    <row r="149" spans="1:12" s="30" customFormat="1" ht="13.5" customHeight="1">
      <c r="A149" s="121"/>
      <c r="B149" s="121"/>
      <c r="C149" s="67"/>
      <c r="D149" s="66">
        <v>2015</v>
      </c>
      <c r="E149" s="38">
        <f t="shared" ref="E149:E150" si="47">SUM(F149:I149)</f>
        <v>0</v>
      </c>
      <c r="F149" s="38">
        <v>0</v>
      </c>
      <c r="G149" s="38">
        <v>0</v>
      </c>
      <c r="H149" s="38">
        <v>0</v>
      </c>
      <c r="I149" s="38">
        <v>0</v>
      </c>
      <c r="J149" s="65" t="s">
        <v>243</v>
      </c>
      <c r="K149" s="50"/>
      <c r="L149" s="122"/>
    </row>
    <row r="150" spans="1:12" s="30" customFormat="1" ht="13.5" customHeight="1">
      <c r="A150" s="121"/>
      <c r="B150" s="121"/>
      <c r="C150" s="67"/>
      <c r="D150" s="66">
        <v>2016</v>
      </c>
      <c r="E150" s="38">
        <f t="shared" si="47"/>
        <v>0</v>
      </c>
      <c r="F150" s="38">
        <v>0</v>
      </c>
      <c r="G150" s="38">
        <v>0</v>
      </c>
      <c r="H150" s="38">
        <v>0</v>
      </c>
      <c r="I150" s="38">
        <v>0</v>
      </c>
      <c r="J150" s="65" t="s">
        <v>243</v>
      </c>
      <c r="K150" s="50"/>
      <c r="L150" s="122"/>
    </row>
    <row r="151" spans="1:12" s="30" customFormat="1" ht="24" customHeight="1">
      <c r="A151" s="121" t="s">
        <v>260</v>
      </c>
      <c r="B151" s="121" t="s">
        <v>254</v>
      </c>
      <c r="C151" s="67"/>
      <c r="D151" s="66" t="s">
        <v>7</v>
      </c>
      <c r="E151" s="38">
        <f>SUM(E152:E154)</f>
        <v>16.899999999999999</v>
      </c>
      <c r="F151" s="38">
        <f t="shared" ref="F151:I151" si="48">SUM(F152:F154)</f>
        <v>16.899999999999999</v>
      </c>
      <c r="G151" s="38">
        <f t="shared" si="48"/>
        <v>0</v>
      </c>
      <c r="H151" s="38">
        <f t="shared" si="48"/>
        <v>0</v>
      </c>
      <c r="I151" s="38">
        <f t="shared" si="48"/>
        <v>0</v>
      </c>
      <c r="J151" s="65" t="s">
        <v>270</v>
      </c>
      <c r="K151" s="50"/>
      <c r="L151" s="122" t="s">
        <v>268</v>
      </c>
    </row>
    <row r="152" spans="1:12" s="30" customFormat="1" ht="13.5" customHeight="1">
      <c r="A152" s="121"/>
      <c r="B152" s="121"/>
      <c r="C152" s="67"/>
      <c r="D152" s="66">
        <v>2014</v>
      </c>
      <c r="E152" s="38">
        <f>SUM(F152:I152)</f>
        <v>16.899999999999999</v>
      </c>
      <c r="F152" s="38">
        <v>16.899999999999999</v>
      </c>
      <c r="G152" s="38">
        <v>0</v>
      </c>
      <c r="H152" s="38">
        <v>0</v>
      </c>
      <c r="I152" s="38">
        <v>0</v>
      </c>
      <c r="J152" s="65">
        <v>1</v>
      </c>
      <c r="K152" s="50"/>
      <c r="L152" s="122"/>
    </row>
    <row r="153" spans="1:12" s="30" customFormat="1" ht="13.5" customHeight="1">
      <c r="A153" s="121"/>
      <c r="B153" s="121"/>
      <c r="C153" s="67"/>
      <c r="D153" s="66">
        <v>2015</v>
      </c>
      <c r="E153" s="38">
        <f t="shared" ref="E153:E154" si="49">SUM(F153:I153)</f>
        <v>0</v>
      </c>
      <c r="F153" s="38">
        <v>0</v>
      </c>
      <c r="G153" s="38">
        <v>0</v>
      </c>
      <c r="H153" s="38">
        <v>0</v>
      </c>
      <c r="I153" s="38">
        <v>0</v>
      </c>
      <c r="J153" s="65" t="s">
        <v>243</v>
      </c>
      <c r="K153" s="50"/>
      <c r="L153" s="122"/>
    </row>
    <row r="154" spans="1:12" s="30" customFormat="1" ht="13.5" customHeight="1">
      <c r="A154" s="121"/>
      <c r="B154" s="121"/>
      <c r="C154" s="67"/>
      <c r="D154" s="66">
        <v>2016</v>
      </c>
      <c r="E154" s="38">
        <f t="shared" si="49"/>
        <v>0</v>
      </c>
      <c r="F154" s="38">
        <v>0</v>
      </c>
      <c r="G154" s="38">
        <v>0</v>
      </c>
      <c r="H154" s="38">
        <v>0</v>
      </c>
      <c r="I154" s="38">
        <v>0</v>
      </c>
      <c r="J154" s="65" t="s">
        <v>243</v>
      </c>
      <c r="K154" s="50"/>
      <c r="L154" s="122"/>
    </row>
    <row r="155" spans="1:12" s="30" customFormat="1" ht="48.75" customHeight="1">
      <c r="A155" s="121" t="s">
        <v>261</v>
      </c>
      <c r="B155" s="121" t="s">
        <v>255</v>
      </c>
      <c r="C155" s="67"/>
      <c r="D155" s="66" t="s">
        <v>7</v>
      </c>
      <c r="E155" s="38">
        <f>SUM(E156:E158)</f>
        <v>304.5</v>
      </c>
      <c r="F155" s="38">
        <f t="shared" ref="F155:I155" si="50">SUM(F156:F158)</f>
        <v>304.5</v>
      </c>
      <c r="G155" s="38">
        <f t="shared" si="50"/>
        <v>0</v>
      </c>
      <c r="H155" s="38">
        <f t="shared" si="50"/>
        <v>0</v>
      </c>
      <c r="I155" s="38">
        <f t="shared" si="50"/>
        <v>0</v>
      </c>
      <c r="J155" s="65" t="s">
        <v>271</v>
      </c>
      <c r="K155" s="50"/>
      <c r="L155" s="122" t="s">
        <v>268</v>
      </c>
    </row>
    <row r="156" spans="1:12" s="30" customFormat="1" ht="18.75" customHeight="1">
      <c r="A156" s="121"/>
      <c r="B156" s="121"/>
      <c r="C156" s="67"/>
      <c r="D156" s="66">
        <v>2014</v>
      </c>
      <c r="E156" s="38">
        <f>SUM(F156:I156)</f>
        <v>304.5</v>
      </c>
      <c r="F156" s="38">
        <v>304.5</v>
      </c>
      <c r="G156" s="38">
        <v>0</v>
      </c>
      <c r="H156" s="38">
        <v>0</v>
      </c>
      <c r="I156" s="38">
        <v>0</v>
      </c>
      <c r="J156" s="65">
        <v>10</v>
      </c>
      <c r="K156" s="50"/>
      <c r="L156" s="122"/>
    </row>
    <row r="157" spans="1:12" s="30" customFormat="1" ht="13.5" customHeight="1">
      <c r="A157" s="121"/>
      <c r="B157" s="121"/>
      <c r="C157" s="67"/>
      <c r="D157" s="66">
        <v>2015</v>
      </c>
      <c r="E157" s="38">
        <f t="shared" ref="E157:E158" si="51">SUM(F157:I157)</f>
        <v>0</v>
      </c>
      <c r="F157" s="38">
        <v>0</v>
      </c>
      <c r="G157" s="38">
        <v>0</v>
      </c>
      <c r="H157" s="38">
        <v>0</v>
      </c>
      <c r="I157" s="38">
        <v>0</v>
      </c>
      <c r="J157" s="65" t="s">
        <v>243</v>
      </c>
      <c r="K157" s="50"/>
      <c r="L157" s="122"/>
    </row>
    <row r="158" spans="1:12" s="30" customFormat="1" ht="18.75" customHeight="1">
      <c r="A158" s="121"/>
      <c r="B158" s="121"/>
      <c r="C158" s="67"/>
      <c r="D158" s="66">
        <v>2016</v>
      </c>
      <c r="E158" s="38">
        <f t="shared" si="51"/>
        <v>0</v>
      </c>
      <c r="F158" s="38">
        <v>0</v>
      </c>
      <c r="G158" s="38">
        <v>0</v>
      </c>
      <c r="H158" s="38">
        <v>0</v>
      </c>
      <c r="I158" s="38">
        <v>0</v>
      </c>
      <c r="J158" s="65" t="s">
        <v>243</v>
      </c>
      <c r="K158" s="50"/>
      <c r="L158" s="122"/>
    </row>
    <row r="159" spans="1:12" s="30" customFormat="1" ht="13.5" customHeight="1">
      <c r="A159" s="121" t="s">
        <v>256</v>
      </c>
      <c r="B159" s="148" t="s">
        <v>262</v>
      </c>
      <c r="C159" s="67"/>
      <c r="D159" s="66" t="s">
        <v>7</v>
      </c>
      <c r="E159" s="38">
        <f>E163</f>
        <v>20572.400000000001</v>
      </c>
      <c r="F159" s="38">
        <f t="shared" ref="F159:I159" si="52">F163</f>
        <v>20572.400000000001</v>
      </c>
      <c r="G159" s="38">
        <f t="shared" si="52"/>
        <v>0</v>
      </c>
      <c r="H159" s="38">
        <f t="shared" si="52"/>
        <v>0</v>
      </c>
      <c r="I159" s="38">
        <f t="shared" si="52"/>
        <v>0</v>
      </c>
      <c r="J159" s="129"/>
      <c r="K159" s="132"/>
      <c r="L159" s="122" t="s">
        <v>268</v>
      </c>
    </row>
    <row r="160" spans="1:12" s="30" customFormat="1" ht="13.5" customHeight="1">
      <c r="A160" s="121"/>
      <c r="B160" s="148"/>
      <c r="C160" s="67"/>
      <c r="D160" s="66">
        <v>2014</v>
      </c>
      <c r="E160" s="38">
        <f t="shared" ref="E160:I162" si="53">E164</f>
        <v>20572.400000000001</v>
      </c>
      <c r="F160" s="38">
        <f t="shared" si="53"/>
        <v>20572.400000000001</v>
      </c>
      <c r="G160" s="38">
        <f t="shared" si="53"/>
        <v>0</v>
      </c>
      <c r="H160" s="38">
        <f t="shared" si="53"/>
        <v>0</v>
      </c>
      <c r="I160" s="38">
        <f t="shared" si="53"/>
        <v>0</v>
      </c>
      <c r="J160" s="130"/>
      <c r="K160" s="133"/>
      <c r="L160" s="122"/>
    </row>
    <row r="161" spans="1:12" s="30" customFormat="1" ht="13.5" customHeight="1">
      <c r="A161" s="121"/>
      <c r="B161" s="148"/>
      <c r="C161" s="67"/>
      <c r="D161" s="66">
        <v>2015</v>
      </c>
      <c r="E161" s="38">
        <f t="shared" si="53"/>
        <v>0</v>
      </c>
      <c r="F161" s="38">
        <f t="shared" si="53"/>
        <v>0</v>
      </c>
      <c r="G161" s="38">
        <f t="shared" si="53"/>
        <v>0</v>
      </c>
      <c r="H161" s="38">
        <f t="shared" si="53"/>
        <v>0</v>
      </c>
      <c r="I161" s="38">
        <f t="shared" si="53"/>
        <v>0</v>
      </c>
      <c r="J161" s="130"/>
      <c r="K161" s="133"/>
      <c r="L161" s="122"/>
    </row>
    <row r="162" spans="1:12" s="30" customFormat="1" ht="13.5" customHeight="1">
      <c r="A162" s="121"/>
      <c r="B162" s="148"/>
      <c r="C162" s="67"/>
      <c r="D162" s="66">
        <v>2016</v>
      </c>
      <c r="E162" s="38">
        <f t="shared" si="53"/>
        <v>0</v>
      </c>
      <c r="F162" s="38">
        <f t="shared" si="53"/>
        <v>0</v>
      </c>
      <c r="G162" s="38">
        <f t="shared" si="53"/>
        <v>0</v>
      </c>
      <c r="H162" s="38">
        <f t="shared" si="53"/>
        <v>0</v>
      </c>
      <c r="I162" s="38">
        <f t="shared" si="53"/>
        <v>0</v>
      </c>
      <c r="J162" s="131"/>
      <c r="K162" s="134"/>
      <c r="L162" s="122"/>
    </row>
    <row r="163" spans="1:12" s="30" customFormat="1" ht="13.5" customHeight="1">
      <c r="A163" s="121" t="s">
        <v>265</v>
      </c>
      <c r="B163" s="121" t="s">
        <v>266</v>
      </c>
      <c r="C163" s="67"/>
      <c r="D163" s="66" t="s">
        <v>7</v>
      </c>
      <c r="E163" s="38">
        <f>E167</f>
        <v>20572.400000000001</v>
      </c>
      <c r="F163" s="38">
        <f t="shared" ref="F163:I163" si="54">F167</f>
        <v>20572.400000000001</v>
      </c>
      <c r="G163" s="38">
        <f t="shared" si="54"/>
        <v>0</v>
      </c>
      <c r="H163" s="38">
        <f t="shared" si="54"/>
        <v>0</v>
      </c>
      <c r="I163" s="38">
        <f t="shared" si="54"/>
        <v>0</v>
      </c>
      <c r="J163" s="129" t="s">
        <v>271</v>
      </c>
      <c r="K163" s="132"/>
      <c r="L163" s="122" t="s">
        <v>268</v>
      </c>
    </row>
    <row r="164" spans="1:12" s="30" customFormat="1" ht="13.5" customHeight="1">
      <c r="A164" s="121"/>
      <c r="B164" s="121"/>
      <c r="C164" s="67"/>
      <c r="D164" s="66">
        <v>2014</v>
      </c>
      <c r="E164" s="38">
        <f t="shared" ref="E164:I166" si="55">E168</f>
        <v>20572.400000000001</v>
      </c>
      <c r="F164" s="38">
        <f t="shared" si="55"/>
        <v>20572.400000000001</v>
      </c>
      <c r="G164" s="38">
        <f t="shared" si="55"/>
        <v>0</v>
      </c>
      <c r="H164" s="38">
        <f t="shared" si="55"/>
        <v>0</v>
      </c>
      <c r="I164" s="38">
        <f t="shared" si="55"/>
        <v>0</v>
      </c>
      <c r="J164" s="130"/>
      <c r="K164" s="133"/>
      <c r="L164" s="122"/>
    </row>
    <row r="165" spans="1:12" s="30" customFormat="1" ht="13.5" customHeight="1">
      <c r="A165" s="121"/>
      <c r="B165" s="121"/>
      <c r="C165" s="67"/>
      <c r="D165" s="66">
        <v>2015</v>
      </c>
      <c r="E165" s="38">
        <f t="shared" si="55"/>
        <v>0</v>
      </c>
      <c r="F165" s="38">
        <f t="shared" si="55"/>
        <v>0</v>
      </c>
      <c r="G165" s="38">
        <f t="shared" si="55"/>
        <v>0</v>
      </c>
      <c r="H165" s="38">
        <f t="shared" si="55"/>
        <v>0</v>
      </c>
      <c r="I165" s="38">
        <f t="shared" si="55"/>
        <v>0</v>
      </c>
      <c r="J165" s="130"/>
      <c r="K165" s="133"/>
      <c r="L165" s="122"/>
    </row>
    <row r="166" spans="1:12" s="30" customFormat="1" ht="23.25" customHeight="1">
      <c r="A166" s="121"/>
      <c r="B166" s="121"/>
      <c r="C166" s="67"/>
      <c r="D166" s="66">
        <v>2016</v>
      </c>
      <c r="E166" s="38">
        <f t="shared" si="55"/>
        <v>0</v>
      </c>
      <c r="F166" s="38">
        <f t="shared" si="55"/>
        <v>0</v>
      </c>
      <c r="G166" s="38">
        <f t="shared" si="55"/>
        <v>0</v>
      </c>
      <c r="H166" s="38">
        <f t="shared" si="55"/>
        <v>0</v>
      </c>
      <c r="I166" s="38">
        <f t="shared" si="55"/>
        <v>0</v>
      </c>
      <c r="J166" s="131"/>
      <c r="K166" s="134"/>
      <c r="L166" s="122"/>
    </row>
    <row r="167" spans="1:12" s="30" customFormat="1" ht="45.75" customHeight="1">
      <c r="A167" s="121" t="s">
        <v>264</v>
      </c>
      <c r="B167" s="121" t="s">
        <v>263</v>
      </c>
      <c r="C167" s="67"/>
      <c r="D167" s="66" t="s">
        <v>7</v>
      </c>
      <c r="E167" s="38">
        <f>SUM(E168:E170)</f>
        <v>20572.400000000001</v>
      </c>
      <c r="F167" s="38">
        <f t="shared" ref="F167:I167" si="56">SUM(F168:F170)</f>
        <v>20572.400000000001</v>
      </c>
      <c r="G167" s="38">
        <f t="shared" si="56"/>
        <v>0</v>
      </c>
      <c r="H167" s="38">
        <f t="shared" si="56"/>
        <v>0</v>
      </c>
      <c r="I167" s="38">
        <f t="shared" si="56"/>
        <v>0</v>
      </c>
      <c r="J167" s="65" t="s">
        <v>271</v>
      </c>
      <c r="K167" s="50"/>
      <c r="L167" s="122" t="s">
        <v>268</v>
      </c>
    </row>
    <row r="168" spans="1:12" s="30" customFormat="1" ht="13.5" customHeight="1">
      <c r="A168" s="121"/>
      <c r="B168" s="121"/>
      <c r="C168" s="67"/>
      <c r="D168" s="66">
        <v>2014</v>
      </c>
      <c r="E168" s="38">
        <f>SUM(F168:I168)</f>
        <v>20572.400000000001</v>
      </c>
      <c r="F168" s="38">
        <v>20572.400000000001</v>
      </c>
      <c r="G168" s="38">
        <v>0</v>
      </c>
      <c r="H168" s="38">
        <v>0</v>
      </c>
      <c r="I168" s="38">
        <v>0</v>
      </c>
      <c r="J168" s="65">
        <v>345</v>
      </c>
      <c r="K168" s="50"/>
      <c r="L168" s="122"/>
    </row>
    <row r="169" spans="1:12" s="30" customFormat="1" ht="13.5" customHeight="1">
      <c r="A169" s="121"/>
      <c r="B169" s="121"/>
      <c r="C169" s="67"/>
      <c r="D169" s="66">
        <v>2015</v>
      </c>
      <c r="E169" s="38">
        <f t="shared" ref="E169:E170" si="57">SUM(F169:I169)</f>
        <v>0</v>
      </c>
      <c r="F169" s="38">
        <v>0</v>
      </c>
      <c r="G169" s="38">
        <v>0</v>
      </c>
      <c r="H169" s="38">
        <v>0</v>
      </c>
      <c r="I169" s="38">
        <v>0</v>
      </c>
      <c r="J169" s="65" t="s">
        <v>243</v>
      </c>
      <c r="K169" s="50"/>
      <c r="L169" s="122"/>
    </row>
    <row r="170" spans="1:12" s="30" customFormat="1" ht="21.75" customHeight="1">
      <c r="A170" s="121"/>
      <c r="B170" s="121"/>
      <c r="C170" s="67"/>
      <c r="D170" s="66">
        <v>2016</v>
      </c>
      <c r="E170" s="38">
        <f t="shared" si="57"/>
        <v>0</v>
      </c>
      <c r="F170" s="38">
        <v>0</v>
      </c>
      <c r="G170" s="38">
        <v>0</v>
      </c>
      <c r="H170" s="38">
        <v>0</v>
      </c>
      <c r="I170" s="38">
        <v>0</v>
      </c>
      <c r="J170" s="65" t="s">
        <v>243</v>
      </c>
      <c r="K170" s="50"/>
      <c r="L170" s="122"/>
    </row>
    <row r="171" spans="1:12" s="30" customFormat="1" ht="33" customHeight="1">
      <c r="A171" s="150" t="s">
        <v>153</v>
      </c>
      <c r="B171" s="232" t="s">
        <v>154</v>
      </c>
      <c r="C171" s="232"/>
      <c r="D171" s="55" t="s">
        <v>7</v>
      </c>
      <c r="E171" s="40">
        <f>E175+E195+E211+E227+E247</f>
        <v>1192</v>
      </c>
      <c r="F171" s="40">
        <f t="shared" ref="F171:I171" si="58">F175+F195+F211+F227+F247</f>
        <v>0</v>
      </c>
      <c r="G171" s="40">
        <f t="shared" si="58"/>
        <v>0</v>
      </c>
      <c r="H171" s="40">
        <f t="shared" si="58"/>
        <v>1192</v>
      </c>
      <c r="I171" s="40">
        <f t="shared" si="58"/>
        <v>0</v>
      </c>
      <c r="J171" s="146"/>
      <c r="K171" s="146"/>
      <c r="L171" s="122"/>
    </row>
    <row r="172" spans="1:12" s="30" customFormat="1" ht="13.5" customHeight="1">
      <c r="A172" s="151"/>
      <c r="B172" s="233"/>
      <c r="C172" s="233"/>
      <c r="D172" s="55">
        <v>2014</v>
      </c>
      <c r="E172" s="40">
        <f t="shared" ref="E172:I174" si="59">E176+E196+E212+E228+E248</f>
        <v>363</v>
      </c>
      <c r="F172" s="40">
        <f t="shared" si="59"/>
        <v>0</v>
      </c>
      <c r="G172" s="40">
        <f t="shared" si="59"/>
        <v>0</v>
      </c>
      <c r="H172" s="40">
        <f t="shared" si="59"/>
        <v>363</v>
      </c>
      <c r="I172" s="40">
        <f t="shared" si="59"/>
        <v>0</v>
      </c>
      <c r="J172" s="146"/>
      <c r="K172" s="146"/>
      <c r="L172" s="122"/>
    </row>
    <row r="173" spans="1:12" s="30" customFormat="1" ht="13.5" customHeight="1">
      <c r="A173" s="151"/>
      <c r="B173" s="233"/>
      <c r="C173" s="233"/>
      <c r="D173" s="55">
        <v>2015</v>
      </c>
      <c r="E173" s="40">
        <f t="shared" si="59"/>
        <v>414.5</v>
      </c>
      <c r="F173" s="40">
        <f t="shared" si="59"/>
        <v>0</v>
      </c>
      <c r="G173" s="40">
        <f t="shared" si="59"/>
        <v>0</v>
      </c>
      <c r="H173" s="40">
        <f t="shared" si="59"/>
        <v>414.5</v>
      </c>
      <c r="I173" s="40">
        <f t="shared" si="59"/>
        <v>0</v>
      </c>
      <c r="J173" s="146"/>
      <c r="K173" s="146"/>
      <c r="L173" s="122"/>
    </row>
    <row r="174" spans="1:12" s="30" customFormat="1" ht="14.25" customHeight="1">
      <c r="A174" s="152"/>
      <c r="B174" s="234"/>
      <c r="C174" s="234"/>
      <c r="D174" s="55">
        <v>2016</v>
      </c>
      <c r="E174" s="40">
        <f t="shared" si="59"/>
        <v>414.5</v>
      </c>
      <c r="F174" s="40">
        <f t="shared" si="59"/>
        <v>0</v>
      </c>
      <c r="G174" s="40">
        <f t="shared" si="59"/>
        <v>0</v>
      </c>
      <c r="H174" s="40">
        <f t="shared" si="59"/>
        <v>414.5</v>
      </c>
      <c r="I174" s="40">
        <f t="shared" si="59"/>
        <v>0</v>
      </c>
      <c r="J174" s="146"/>
      <c r="K174" s="146"/>
      <c r="L174" s="122"/>
    </row>
    <row r="175" spans="1:12" s="30" customFormat="1" ht="28.5" customHeight="1">
      <c r="A175" s="150" t="s">
        <v>156</v>
      </c>
      <c r="B175" s="221" t="s">
        <v>155</v>
      </c>
      <c r="C175" s="54"/>
      <c r="D175" s="57" t="s">
        <v>7</v>
      </c>
      <c r="E175" s="58">
        <f>E179</f>
        <v>337</v>
      </c>
      <c r="F175" s="58">
        <f t="shared" ref="F175:I175" si="60">F179</f>
        <v>0</v>
      </c>
      <c r="G175" s="58">
        <f t="shared" si="60"/>
        <v>0</v>
      </c>
      <c r="H175" s="58">
        <f t="shared" si="60"/>
        <v>337</v>
      </c>
      <c r="I175" s="58">
        <f t="shared" si="60"/>
        <v>0</v>
      </c>
      <c r="J175" s="146"/>
      <c r="K175" s="146"/>
      <c r="L175" s="138"/>
    </row>
    <row r="176" spans="1:12" s="30" customFormat="1" ht="14.25" customHeight="1">
      <c r="A176" s="151"/>
      <c r="B176" s="221"/>
      <c r="C176" s="54"/>
      <c r="D176" s="57">
        <v>2014</v>
      </c>
      <c r="E176" s="58">
        <f t="shared" ref="E176:I178" si="61">E180</f>
        <v>105</v>
      </c>
      <c r="F176" s="58">
        <f t="shared" si="61"/>
        <v>0</v>
      </c>
      <c r="G176" s="58">
        <f t="shared" si="61"/>
        <v>0</v>
      </c>
      <c r="H176" s="58">
        <f t="shared" si="61"/>
        <v>105</v>
      </c>
      <c r="I176" s="58">
        <f t="shared" si="61"/>
        <v>0</v>
      </c>
      <c r="J176" s="146"/>
      <c r="K176" s="146"/>
      <c r="L176" s="139"/>
    </row>
    <row r="177" spans="1:12" s="30" customFormat="1" ht="14.25" customHeight="1">
      <c r="A177" s="151"/>
      <c r="B177" s="221"/>
      <c r="C177" s="54"/>
      <c r="D177" s="57">
        <v>2015</v>
      </c>
      <c r="E177" s="58">
        <f t="shared" si="61"/>
        <v>116</v>
      </c>
      <c r="F177" s="58">
        <f t="shared" si="61"/>
        <v>0</v>
      </c>
      <c r="G177" s="58">
        <f t="shared" si="61"/>
        <v>0</v>
      </c>
      <c r="H177" s="58">
        <f t="shared" si="61"/>
        <v>116</v>
      </c>
      <c r="I177" s="58">
        <f t="shared" si="61"/>
        <v>0</v>
      </c>
      <c r="J177" s="146"/>
      <c r="K177" s="146"/>
      <c r="L177" s="139"/>
    </row>
    <row r="178" spans="1:12" s="30" customFormat="1" ht="14.25" customHeight="1">
      <c r="A178" s="152"/>
      <c r="B178" s="221"/>
      <c r="C178" s="54"/>
      <c r="D178" s="57">
        <v>2016</v>
      </c>
      <c r="E178" s="58">
        <f t="shared" si="61"/>
        <v>116</v>
      </c>
      <c r="F178" s="58">
        <f t="shared" si="61"/>
        <v>0</v>
      </c>
      <c r="G178" s="58">
        <f t="shared" si="61"/>
        <v>0</v>
      </c>
      <c r="H178" s="58">
        <f t="shared" si="61"/>
        <v>116</v>
      </c>
      <c r="I178" s="58">
        <f t="shared" si="61"/>
        <v>0</v>
      </c>
      <c r="J178" s="146"/>
      <c r="K178" s="146"/>
      <c r="L178" s="140"/>
    </row>
    <row r="179" spans="1:12" s="30" customFormat="1" ht="37.5" customHeight="1">
      <c r="A179" s="150" t="s">
        <v>157</v>
      </c>
      <c r="B179" s="199" t="s">
        <v>158</v>
      </c>
      <c r="C179" s="54"/>
      <c r="D179" s="57" t="s">
        <v>7</v>
      </c>
      <c r="E179" s="58">
        <f>E183+E187+E191</f>
        <v>337</v>
      </c>
      <c r="F179" s="58">
        <f t="shared" ref="F179:I180" si="62">F183+F187+F191</f>
        <v>0</v>
      </c>
      <c r="G179" s="58">
        <f t="shared" si="62"/>
        <v>0</v>
      </c>
      <c r="H179" s="58">
        <f t="shared" si="62"/>
        <v>337</v>
      </c>
      <c r="I179" s="58">
        <f t="shared" si="62"/>
        <v>0</v>
      </c>
      <c r="J179" s="187" t="s">
        <v>167</v>
      </c>
      <c r="K179" s="187"/>
      <c r="L179" s="144" t="s">
        <v>293</v>
      </c>
    </row>
    <row r="180" spans="1:12" s="30" customFormat="1" ht="14.25" customHeight="1">
      <c r="A180" s="151"/>
      <c r="B180" s="199"/>
      <c r="C180" s="54"/>
      <c r="D180" s="57">
        <v>2014</v>
      </c>
      <c r="E180" s="58">
        <f>E184+E188+E192</f>
        <v>105</v>
      </c>
      <c r="F180" s="58">
        <f>F184+F188+F192</f>
        <v>0</v>
      </c>
      <c r="G180" s="58">
        <f t="shared" si="62"/>
        <v>0</v>
      </c>
      <c r="H180" s="58">
        <f t="shared" si="62"/>
        <v>105</v>
      </c>
      <c r="I180" s="58">
        <f t="shared" si="62"/>
        <v>0</v>
      </c>
      <c r="J180" s="187"/>
      <c r="K180" s="187"/>
      <c r="L180" s="144"/>
    </row>
    <row r="181" spans="1:12" s="30" customFormat="1" ht="14.25" customHeight="1">
      <c r="A181" s="151"/>
      <c r="B181" s="199"/>
      <c r="C181" s="54"/>
      <c r="D181" s="57">
        <v>2015</v>
      </c>
      <c r="E181" s="58">
        <f t="shared" ref="E181:I182" si="63">E185+E189+E193</f>
        <v>116</v>
      </c>
      <c r="F181" s="58">
        <f t="shared" si="63"/>
        <v>0</v>
      </c>
      <c r="G181" s="58">
        <f t="shared" si="63"/>
        <v>0</v>
      </c>
      <c r="H181" s="58">
        <f t="shared" si="63"/>
        <v>116</v>
      </c>
      <c r="I181" s="58">
        <f t="shared" si="63"/>
        <v>0</v>
      </c>
      <c r="J181" s="187"/>
      <c r="K181" s="187"/>
      <c r="L181" s="144"/>
    </row>
    <row r="182" spans="1:12" s="30" customFormat="1" ht="14.25" customHeight="1">
      <c r="A182" s="152"/>
      <c r="B182" s="199"/>
      <c r="C182" s="54"/>
      <c r="D182" s="57">
        <v>2016</v>
      </c>
      <c r="E182" s="58">
        <f t="shared" si="63"/>
        <v>116</v>
      </c>
      <c r="F182" s="58">
        <f t="shared" si="63"/>
        <v>0</v>
      </c>
      <c r="G182" s="58">
        <f t="shared" si="63"/>
        <v>0</v>
      </c>
      <c r="H182" s="58">
        <f t="shared" si="63"/>
        <v>116</v>
      </c>
      <c r="I182" s="58">
        <f t="shared" si="63"/>
        <v>0</v>
      </c>
      <c r="J182" s="187"/>
      <c r="K182" s="187"/>
      <c r="L182" s="144"/>
    </row>
    <row r="183" spans="1:12" s="30" customFormat="1" ht="49.5" customHeight="1">
      <c r="A183" s="150" t="s">
        <v>159</v>
      </c>
      <c r="B183" s="199" t="s">
        <v>160</v>
      </c>
      <c r="C183" s="54"/>
      <c r="D183" s="57" t="s">
        <v>7</v>
      </c>
      <c r="E183" s="58">
        <f>SUM(E184:E186)</f>
        <v>240</v>
      </c>
      <c r="F183" s="58">
        <f t="shared" ref="F183:I183" si="64">SUM(F184:F186)</f>
        <v>0</v>
      </c>
      <c r="G183" s="58">
        <f t="shared" si="64"/>
        <v>0</v>
      </c>
      <c r="H183" s="58">
        <f t="shared" si="64"/>
        <v>240</v>
      </c>
      <c r="I183" s="58">
        <f t="shared" si="64"/>
        <v>0</v>
      </c>
      <c r="J183" s="57" t="s">
        <v>168</v>
      </c>
      <c r="K183" s="57"/>
      <c r="L183" s="144" t="s">
        <v>294</v>
      </c>
    </row>
    <row r="184" spans="1:12" s="30" customFormat="1" ht="14.25" customHeight="1">
      <c r="A184" s="151"/>
      <c r="B184" s="199"/>
      <c r="C184" s="54"/>
      <c r="D184" s="57">
        <v>2014</v>
      </c>
      <c r="E184" s="58">
        <f>SUM(F184:I184)</f>
        <v>74</v>
      </c>
      <c r="F184" s="58">
        <v>0</v>
      </c>
      <c r="G184" s="58">
        <v>0</v>
      </c>
      <c r="H184" s="58">
        <v>74</v>
      </c>
      <c r="I184" s="58">
        <v>0</v>
      </c>
      <c r="J184" s="57">
        <v>15</v>
      </c>
      <c r="K184" s="57"/>
      <c r="L184" s="144"/>
    </row>
    <row r="185" spans="1:12" s="30" customFormat="1" ht="14.25" customHeight="1">
      <c r="A185" s="151"/>
      <c r="B185" s="199"/>
      <c r="C185" s="54"/>
      <c r="D185" s="57">
        <v>2015</v>
      </c>
      <c r="E185" s="58">
        <f t="shared" ref="E185:E186" si="65">SUM(F185:I185)</f>
        <v>83</v>
      </c>
      <c r="F185" s="58">
        <v>0</v>
      </c>
      <c r="G185" s="58">
        <v>0</v>
      </c>
      <c r="H185" s="58">
        <v>83</v>
      </c>
      <c r="I185" s="58">
        <v>0</v>
      </c>
      <c r="J185" s="57">
        <v>15</v>
      </c>
      <c r="K185" s="57"/>
      <c r="L185" s="144"/>
    </row>
    <row r="186" spans="1:12" s="30" customFormat="1" ht="14.25" customHeight="1">
      <c r="A186" s="152"/>
      <c r="B186" s="199"/>
      <c r="C186" s="54"/>
      <c r="D186" s="57">
        <v>2016</v>
      </c>
      <c r="E186" s="58">
        <f t="shared" si="65"/>
        <v>83</v>
      </c>
      <c r="F186" s="58">
        <v>0</v>
      </c>
      <c r="G186" s="58">
        <v>0</v>
      </c>
      <c r="H186" s="58">
        <v>83</v>
      </c>
      <c r="I186" s="58">
        <v>0</v>
      </c>
      <c r="J186" s="57">
        <v>15</v>
      </c>
      <c r="K186" s="57"/>
      <c r="L186" s="144"/>
    </row>
    <row r="187" spans="1:12" s="30" customFormat="1" ht="37.5" customHeight="1">
      <c r="A187" s="150" t="s">
        <v>161</v>
      </c>
      <c r="B187" s="199" t="s">
        <v>162</v>
      </c>
      <c r="C187" s="54"/>
      <c r="D187" s="57" t="s">
        <v>7</v>
      </c>
      <c r="E187" s="58">
        <f>SUM(E188:E190)</f>
        <v>66</v>
      </c>
      <c r="F187" s="58">
        <f t="shared" ref="F187:I187" si="66">SUM(F188:F190)</f>
        <v>0</v>
      </c>
      <c r="G187" s="58">
        <f t="shared" si="66"/>
        <v>0</v>
      </c>
      <c r="H187" s="58">
        <f t="shared" si="66"/>
        <v>66</v>
      </c>
      <c r="I187" s="58">
        <f t="shared" si="66"/>
        <v>0</v>
      </c>
      <c r="J187" s="57" t="s">
        <v>169</v>
      </c>
      <c r="K187" s="57"/>
      <c r="L187" s="153" t="s">
        <v>170</v>
      </c>
    </row>
    <row r="188" spans="1:12" s="30" customFormat="1" ht="14.25" customHeight="1">
      <c r="A188" s="151"/>
      <c r="B188" s="199"/>
      <c r="C188" s="54"/>
      <c r="D188" s="57">
        <v>2014</v>
      </c>
      <c r="E188" s="58">
        <f>SUM(F188:I188)</f>
        <v>22</v>
      </c>
      <c r="F188" s="58">
        <v>0</v>
      </c>
      <c r="G188" s="58">
        <v>0</v>
      </c>
      <c r="H188" s="58">
        <v>22</v>
      </c>
      <c r="I188" s="58">
        <v>0</v>
      </c>
      <c r="J188" s="57">
        <v>8</v>
      </c>
      <c r="K188" s="57"/>
      <c r="L188" s="154"/>
    </row>
    <row r="189" spans="1:12" s="30" customFormat="1" ht="14.25" customHeight="1">
      <c r="A189" s="151"/>
      <c r="B189" s="199"/>
      <c r="C189" s="54"/>
      <c r="D189" s="57">
        <v>2015</v>
      </c>
      <c r="E189" s="58">
        <f t="shared" ref="E189:E190" si="67">SUM(F189:I189)</f>
        <v>22</v>
      </c>
      <c r="F189" s="58">
        <v>0</v>
      </c>
      <c r="G189" s="58">
        <v>0</v>
      </c>
      <c r="H189" s="58">
        <v>22</v>
      </c>
      <c r="I189" s="58">
        <v>0</v>
      </c>
      <c r="J189" s="57">
        <v>8</v>
      </c>
      <c r="K189" s="57"/>
      <c r="L189" s="154"/>
    </row>
    <row r="190" spans="1:12" s="30" customFormat="1" ht="14.25" customHeight="1">
      <c r="A190" s="152"/>
      <c r="B190" s="199"/>
      <c r="C190" s="54"/>
      <c r="D190" s="57">
        <v>2016</v>
      </c>
      <c r="E190" s="58">
        <f t="shared" si="67"/>
        <v>22</v>
      </c>
      <c r="F190" s="58">
        <v>0</v>
      </c>
      <c r="G190" s="58">
        <v>0</v>
      </c>
      <c r="H190" s="58">
        <v>22</v>
      </c>
      <c r="I190" s="58">
        <v>0</v>
      </c>
      <c r="J190" s="57">
        <v>8</v>
      </c>
      <c r="K190" s="57"/>
      <c r="L190" s="155"/>
    </row>
    <row r="191" spans="1:12" s="30" customFormat="1" ht="22.5" customHeight="1">
      <c r="A191" s="150" t="s">
        <v>163</v>
      </c>
      <c r="B191" s="199" t="s">
        <v>164</v>
      </c>
      <c r="C191" s="54"/>
      <c r="D191" s="57" t="s">
        <v>7</v>
      </c>
      <c r="E191" s="58">
        <f>SUM(E192:E194)</f>
        <v>31</v>
      </c>
      <c r="F191" s="58">
        <f t="shared" ref="F191:I191" si="68">SUM(F192:F194)</f>
        <v>0</v>
      </c>
      <c r="G191" s="58">
        <f t="shared" si="68"/>
        <v>0</v>
      </c>
      <c r="H191" s="58">
        <f t="shared" si="68"/>
        <v>31</v>
      </c>
      <c r="I191" s="58">
        <f t="shared" si="68"/>
        <v>0</v>
      </c>
      <c r="J191" s="57" t="s">
        <v>171</v>
      </c>
      <c r="K191" s="57"/>
      <c r="L191" s="153" t="s">
        <v>172</v>
      </c>
    </row>
    <row r="192" spans="1:12" s="30" customFormat="1" ht="14.25" customHeight="1">
      <c r="A192" s="151"/>
      <c r="B192" s="199"/>
      <c r="C192" s="54"/>
      <c r="D192" s="57">
        <v>2014</v>
      </c>
      <c r="E192" s="58">
        <f>SUM(F192:I192)</f>
        <v>9</v>
      </c>
      <c r="F192" s="58">
        <v>0</v>
      </c>
      <c r="G192" s="58">
        <v>0</v>
      </c>
      <c r="H192" s="58">
        <v>9</v>
      </c>
      <c r="I192" s="58">
        <v>0</v>
      </c>
      <c r="J192" s="57">
        <v>12</v>
      </c>
      <c r="K192" s="57"/>
      <c r="L192" s="154"/>
    </row>
    <row r="193" spans="1:12" s="30" customFormat="1" ht="14.25" customHeight="1">
      <c r="A193" s="151"/>
      <c r="B193" s="199"/>
      <c r="C193" s="54"/>
      <c r="D193" s="57">
        <v>2015</v>
      </c>
      <c r="E193" s="58">
        <f t="shared" ref="E193:E194" si="69">SUM(F193:I193)</f>
        <v>11</v>
      </c>
      <c r="F193" s="58">
        <v>0</v>
      </c>
      <c r="G193" s="58">
        <v>0</v>
      </c>
      <c r="H193" s="58">
        <v>11</v>
      </c>
      <c r="I193" s="58">
        <v>0</v>
      </c>
      <c r="J193" s="57">
        <v>15</v>
      </c>
      <c r="K193" s="57"/>
      <c r="L193" s="154"/>
    </row>
    <row r="194" spans="1:12" s="30" customFormat="1" ht="14.25" customHeight="1">
      <c r="A194" s="152"/>
      <c r="B194" s="199"/>
      <c r="C194" s="54"/>
      <c r="D194" s="57">
        <v>2016</v>
      </c>
      <c r="E194" s="58">
        <f t="shared" si="69"/>
        <v>11</v>
      </c>
      <c r="F194" s="58">
        <v>0</v>
      </c>
      <c r="G194" s="58">
        <v>0</v>
      </c>
      <c r="H194" s="58">
        <v>11</v>
      </c>
      <c r="I194" s="58">
        <v>0</v>
      </c>
      <c r="J194" s="57">
        <v>15</v>
      </c>
      <c r="K194" s="57"/>
      <c r="L194" s="155"/>
    </row>
    <row r="195" spans="1:12" s="30" customFormat="1" ht="14.25" customHeight="1">
      <c r="A195" s="150" t="s">
        <v>180</v>
      </c>
      <c r="B195" s="221" t="s">
        <v>179</v>
      </c>
      <c r="C195" s="199"/>
      <c r="D195" s="57" t="s">
        <v>7</v>
      </c>
      <c r="E195" s="58">
        <f>E199</f>
        <v>443</v>
      </c>
      <c r="F195" s="58">
        <f t="shared" ref="F195:I195" si="70">F199</f>
        <v>0</v>
      </c>
      <c r="G195" s="58">
        <f t="shared" si="70"/>
        <v>0</v>
      </c>
      <c r="H195" s="58">
        <f t="shared" si="70"/>
        <v>443</v>
      </c>
      <c r="I195" s="58">
        <f t="shared" si="70"/>
        <v>0</v>
      </c>
      <c r="J195" s="187"/>
      <c r="K195" s="187"/>
      <c r="L195" s="146"/>
    </row>
    <row r="196" spans="1:12" s="30" customFormat="1" ht="14.25" customHeight="1">
      <c r="A196" s="151"/>
      <c r="B196" s="221"/>
      <c r="C196" s="199"/>
      <c r="D196" s="57">
        <v>2014</v>
      </c>
      <c r="E196" s="58">
        <f t="shared" ref="E196:I198" si="71">E200</f>
        <v>135</v>
      </c>
      <c r="F196" s="58">
        <f t="shared" si="71"/>
        <v>0</v>
      </c>
      <c r="G196" s="58">
        <f t="shared" si="71"/>
        <v>0</v>
      </c>
      <c r="H196" s="58">
        <f t="shared" si="71"/>
        <v>135</v>
      </c>
      <c r="I196" s="58">
        <f t="shared" si="71"/>
        <v>0</v>
      </c>
      <c r="J196" s="187"/>
      <c r="K196" s="187"/>
      <c r="L196" s="146"/>
    </row>
    <row r="197" spans="1:12" s="30" customFormat="1" ht="14.25" customHeight="1">
      <c r="A197" s="151"/>
      <c r="B197" s="221"/>
      <c r="C197" s="199"/>
      <c r="D197" s="57">
        <v>2015</v>
      </c>
      <c r="E197" s="58">
        <f t="shared" si="71"/>
        <v>154</v>
      </c>
      <c r="F197" s="58">
        <f t="shared" si="71"/>
        <v>0</v>
      </c>
      <c r="G197" s="58">
        <f t="shared" si="71"/>
        <v>0</v>
      </c>
      <c r="H197" s="58">
        <f t="shared" si="71"/>
        <v>154</v>
      </c>
      <c r="I197" s="58">
        <f t="shared" si="71"/>
        <v>0</v>
      </c>
      <c r="J197" s="187"/>
      <c r="K197" s="187"/>
      <c r="L197" s="146"/>
    </row>
    <row r="198" spans="1:12" s="30" customFormat="1" ht="14.25" customHeight="1">
      <c r="A198" s="152"/>
      <c r="B198" s="221"/>
      <c r="C198" s="199"/>
      <c r="D198" s="57">
        <v>2016</v>
      </c>
      <c r="E198" s="58">
        <f t="shared" si="71"/>
        <v>154</v>
      </c>
      <c r="F198" s="58">
        <f t="shared" si="71"/>
        <v>0</v>
      </c>
      <c r="G198" s="58">
        <f t="shared" si="71"/>
        <v>0</v>
      </c>
      <c r="H198" s="58">
        <f t="shared" si="71"/>
        <v>154</v>
      </c>
      <c r="I198" s="58">
        <f t="shared" si="71"/>
        <v>0</v>
      </c>
      <c r="J198" s="187"/>
      <c r="K198" s="187"/>
      <c r="L198" s="146"/>
    </row>
    <row r="199" spans="1:12" s="30" customFormat="1" ht="14.25" customHeight="1">
      <c r="A199" s="150" t="s">
        <v>181</v>
      </c>
      <c r="B199" s="199" t="s">
        <v>182</v>
      </c>
      <c r="C199" s="196"/>
      <c r="D199" s="57" t="s">
        <v>7</v>
      </c>
      <c r="E199" s="58">
        <f>E203+E207</f>
        <v>443</v>
      </c>
      <c r="F199" s="58">
        <f t="shared" ref="F199:I202" si="72">F203+F207</f>
        <v>0</v>
      </c>
      <c r="G199" s="58">
        <f t="shared" si="72"/>
        <v>0</v>
      </c>
      <c r="H199" s="58">
        <f t="shared" si="72"/>
        <v>443</v>
      </c>
      <c r="I199" s="58">
        <f t="shared" si="72"/>
        <v>0</v>
      </c>
      <c r="J199" s="187" t="s">
        <v>173</v>
      </c>
      <c r="K199" s="187"/>
      <c r="L199" s="153" t="s">
        <v>295</v>
      </c>
    </row>
    <row r="200" spans="1:12" s="30" customFormat="1" ht="14.25" customHeight="1">
      <c r="A200" s="151"/>
      <c r="B200" s="199"/>
      <c r="C200" s="197"/>
      <c r="D200" s="57">
        <v>2014</v>
      </c>
      <c r="E200" s="58">
        <f>E204+E208</f>
        <v>135</v>
      </c>
      <c r="F200" s="58">
        <f t="shared" si="72"/>
        <v>0</v>
      </c>
      <c r="G200" s="58">
        <f t="shared" si="72"/>
        <v>0</v>
      </c>
      <c r="H200" s="58">
        <f t="shared" si="72"/>
        <v>135</v>
      </c>
      <c r="I200" s="58">
        <f t="shared" si="72"/>
        <v>0</v>
      </c>
      <c r="J200" s="187"/>
      <c r="K200" s="187"/>
      <c r="L200" s="154"/>
    </row>
    <row r="201" spans="1:12" s="30" customFormat="1" ht="14.25" customHeight="1">
      <c r="A201" s="151"/>
      <c r="B201" s="199"/>
      <c r="C201" s="197"/>
      <c r="D201" s="57">
        <v>2015</v>
      </c>
      <c r="E201" s="58">
        <f>E205+E209</f>
        <v>154</v>
      </c>
      <c r="F201" s="58">
        <f t="shared" si="72"/>
        <v>0</v>
      </c>
      <c r="G201" s="58">
        <f t="shared" si="72"/>
        <v>0</v>
      </c>
      <c r="H201" s="58">
        <f t="shared" si="72"/>
        <v>154</v>
      </c>
      <c r="I201" s="58">
        <f t="shared" si="72"/>
        <v>0</v>
      </c>
      <c r="J201" s="187"/>
      <c r="K201" s="187"/>
      <c r="L201" s="154"/>
    </row>
    <row r="202" spans="1:12" s="30" customFormat="1" ht="14.25" customHeight="1">
      <c r="A202" s="152"/>
      <c r="B202" s="199"/>
      <c r="C202" s="197"/>
      <c r="D202" s="57">
        <v>2016</v>
      </c>
      <c r="E202" s="58">
        <f>E206+E210</f>
        <v>154</v>
      </c>
      <c r="F202" s="58">
        <f t="shared" si="72"/>
        <v>0</v>
      </c>
      <c r="G202" s="58">
        <f t="shared" si="72"/>
        <v>0</v>
      </c>
      <c r="H202" s="58">
        <f t="shared" si="72"/>
        <v>154</v>
      </c>
      <c r="I202" s="58">
        <f t="shared" si="72"/>
        <v>0</v>
      </c>
      <c r="J202" s="187"/>
      <c r="K202" s="187"/>
      <c r="L202" s="155"/>
    </row>
    <row r="203" spans="1:12" s="30" customFormat="1" ht="55.5" customHeight="1">
      <c r="A203" s="150" t="s">
        <v>183</v>
      </c>
      <c r="B203" s="196" t="s">
        <v>184</v>
      </c>
      <c r="C203" s="196"/>
      <c r="D203" s="57" t="s">
        <v>7</v>
      </c>
      <c r="E203" s="58">
        <f>SUM(E204:E206)</f>
        <v>400</v>
      </c>
      <c r="F203" s="58">
        <f t="shared" ref="F203:I203" si="73">SUM(F204:F206)</f>
        <v>0</v>
      </c>
      <c r="G203" s="58">
        <f t="shared" si="73"/>
        <v>0</v>
      </c>
      <c r="H203" s="58">
        <f t="shared" si="73"/>
        <v>400</v>
      </c>
      <c r="I203" s="58">
        <f t="shared" si="73"/>
        <v>0</v>
      </c>
      <c r="J203" s="57" t="s">
        <v>174</v>
      </c>
      <c r="K203" s="57"/>
      <c r="L203" s="153" t="s">
        <v>295</v>
      </c>
    </row>
    <row r="204" spans="1:12" s="30" customFormat="1" ht="14.25" customHeight="1">
      <c r="A204" s="151"/>
      <c r="B204" s="197"/>
      <c r="C204" s="197"/>
      <c r="D204" s="57">
        <v>2014</v>
      </c>
      <c r="E204" s="58">
        <f>SUM(F204:I204)</f>
        <v>122</v>
      </c>
      <c r="F204" s="58">
        <v>0</v>
      </c>
      <c r="G204" s="58">
        <v>0</v>
      </c>
      <c r="H204" s="58">
        <v>122</v>
      </c>
      <c r="I204" s="58">
        <v>0</v>
      </c>
      <c r="J204" s="57">
        <v>18</v>
      </c>
      <c r="K204" s="57"/>
      <c r="L204" s="154"/>
    </row>
    <row r="205" spans="1:12" s="30" customFormat="1" ht="14.25" customHeight="1">
      <c r="A205" s="151"/>
      <c r="B205" s="197"/>
      <c r="C205" s="197"/>
      <c r="D205" s="57">
        <v>2015</v>
      </c>
      <c r="E205" s="58">
        <f t="shared" ref="E205:E206" si="74">SUM(F205:I205)</f>
        <v>139</v>
      </c>
      <c r="F205" s="58">
        <v>0</v>
      </c>
      <c r="G205" s="58">
        <v>0</v>
      </c>
      <c r="H205" s="58">
        <v>139</v>
      </c>
      <c r="I205" s="58">
        <v>0</v>
      </c>
      <c r="J205" s="57">
        <v>18</v>
      </c>
      <c r="K205" s="57"/>
      <c r="L205" s="154"/>
    </row>
    <row r="206" spans="1:12" s="30" customFormat="1" ht="14.25" customHeight="1">
      <c r="A206" s="152"/>
      <c r="B206" s="198"/>
      <c r="C206" s="198"/>
      <c r="D206" s="57">
        <v>2016</v>
      </c>
      <c r="E206" s="58">
        <f t="shared" si="74"/>
        <v>139</v>
      </c>
      <c r="F206" s="58">
        <v>0</v>
      </c>
      <c r="G206" s="58">
        <v>0</v>
      </c>
      <c r="H206" s="58">
        <v>139</v>
      </c>
      <c r="I206" s="58">
        <v>0</v>
      </c>
      <c r="J206" s="57">
        <v>18</v>
      </c>
      <c r="K206" s="57"/>
      <c r="L206" s="155"/>
    </row>
    <row r="207" spans="1:12" s="30" customFormat="1" ht="44.25" customHeight="1">
      <c r="A207" s="150" t="s">
        <v>185</v>
      </c>
      <c r="B207" s="196" t="s">
        <v>186</v>
      </c>
      <c r="C207" s="196"/>
      <c r="D207" s="57" t="s">
        <v>7</v>
      </c>
      <c r="E207" s="58">
        <f>SUM(E208:E210)</f>
        <v>43</v>
      </c>
      <c r="F207" s="58">
        <f t="shared" ref="F207:I207" si="75">SUM(F208:F210)</f>
        <v>0</v>
      </c>
      <c r="G207" s="58">
        <f t="shared" si="75"/>
        <v>0</v>
      </c>
      <c r="H207" s="58">
        <f t="shared" si="75"/>
        <v>43</v>
      </c>
      <c r="I207" s="58">
        <f t="shared" si="75"/>
        <v>0</v>
      </c>
      <c r="J207" s="57" t="s">
        <v>175</v>
      </c>
      <c r="K207" s="57"/>
      <c r="L207" s="87" t="s">
        <v>93</v>
      </c>
    </row>
    <row r="208" spans="1:12" s="30" customFormat="1" ht="14.25" customHeight="1">
      <c r="A208" s="151"/>
      <c r="B208" s="197"/>
      <c r="C208" s="197"/>
      <c r="D208" s="57">
        <v>2014</v>
      </c>
      <c r="E208" s="58">
        <f>SUM(F208:I208)</f>
        <v>13</v>
      </c>
      <c r="F208" s="58">
        <v>0</v>
      </c>
      <c r="G208" s="58">
        <v>0</v>
      </c>
      <c r="H208" s="58">
        <v>13</v>
      </c>
      <c r="I208" s="58">
        <v>0</v>
      </c>
      <c r="J208" s="57">
        <v>13</v>
      </c>
      <c r="K208" s="57"/>
      <c r="L208" s="84"/>
    </row>
    <row r="209" spans="1:12" s="30" customFormat="1" ht="14.25" customHeight="1">
      <c r="A209" s="151"/>
      <c r="B209" s="197"/>
      <c r="C209" s="197"/>
      <c r="D209" s="57">
        <v>2015</v>
      </c>
      <c r="E209" s="58">
        <f t="shared" ref="E209:E210" si="76">SUM(F209:I209)</f>
        <v>15</v>
      </c>
      <c r="F209" s="58">
        <v>0</v>
      </c>
      <c r="G209" s="58">
        <v>0</v>
      </c>
      <c r="H209" s="58">
        <v>15</v>
      </c>
      <c r="I209" s="58">
        <v>0</v>
      </c>
      <c r="J209" s="57">
        <v>15</v>
      </c>
      <c r="K209" s="57"/>
      <c r="L209" s="84"/>
    </row>
    <row r="210" spans="1:12" s="30" customFormat="1" ht="14.25" customHeight="1">
      <c r="A210" s="152"/>
      <c r="B210" s="198"/>
      <c r="C210" s="198"/>
      <c r="D210" s="57">
        <v>2016</v>
      </c>
      <c r="E210" s="58">
        <f t="shared" si="76"/>
        <v>15</v>
      </c>
      <c r="F210" s="58">
        <v>0</v>
      </c>
      <c r="G210" s="58">
        <v>0</v>
      </c>
      <c r="H210" s="58">
        <v>15</v>
      </c>
      <c r="I210" s="58">
        <v>0</v>
      </c>
      <c r="J210" s="57">
        <v>15</v>
      </c>
      <c r="K210" s="57"/>
      <c r="L210" s="84"/>
    </row>
    <row r="211" spans="1:12" s="30" customFormat="1" ht="14.25" customHeight="1">
      <c r="A211" s="150" t="s">
        <v>188</v>
      </c>
      <c r="B211" s="223" t="s">
        <v>187</v>
      </c>
      <c r="C211" s="196"/>
      <c r="D211" s="57" t="s">
        <v>7</v>
      </c>
      <c r="E211" s="58">
        <f>E215</f>
        <v>157</v>
      </c>
      <c r="F211" s="58">
        <f t="shared" ref="F211:I211" si="77">F215</f>
        <v>0</v>
      </c>
      <c r="G211" s="58">
        <f t="shared" si="77"/>
        <v>0</v>
      </c>
      <c r="H211" s="58">
        <f t="shared" si="77"/>
        <v>157</v>
      </c>
      <c r="I211" s="58">
        <f t="shared" si="77"/>
        <v>0</v>
      </c>
      <c r="J211" s="188"/>
      <c r="K211" s="189"/>
      <c r="L211" s="138"/>
    </row>
    <row r="212" spans="1:12" s="30" customFormat="1" ht="14.25" customHeight="1">
      <c r="A212" s="151"/>
      <c r="B212" s="224"/>
      <c r="C212" s="197"/>
      <c r="D212" s="57">
        <v>2014</v>
      </c>
      <c r="E212" s="58">
        <f t="shared" ref="E212:I214" si="78">E216</f>
        <v>48</v>
      </c>
      <c r="F212" s="58">
        <f t="shared" si="78"/>
        <v>0</v>
      </c>
      <c r="G212" s="58">
        <f t="shared" si="78"/>
        <v>0</v>
      </c>
      <c r="H212" s="58">
        <f t="shared" si="78"/>
        <v>48</v>
      </c>
      <c r="I212" s="58">
        <f t="shared" si="78"/>
        <v>0</v>
      </c>
      <c r="J212" s="190"/>
      <c r="K212" s="191"/>
      <c r="L212" s="139"/>
    </row>
    <row r="213" spans="1:12" s="30" customFormat="1" ht="14.25" customHeight="1">
      <c r="A213" s="151"/>
      <c r="B213" s="224"/>
      <c r="C213" s="197"/>
      <c r="D213" s="57">
        <v>2015</v>
      </c>
      <c r="E213" s="58">
        <f t="shared" si="78"/>
        <v>54.5</v>
      </c>
      <c r="F213" s="58">
        <f t="shared" si="78"/>
        <v>0</v>
      </c>
      <c r="G213" s="58">
        <f t="shared" si="78"/>
        <v>0</v>
      </c>
      <c r="H213" s="58">
        <f t="shared" si="78"/>
        <v>54.5</v>
      </c>
      <c r="I213" s="58">
        <f t="shared" si="78"/>
        <v>0</v>
      </c>
      <c r="J213" s="190"/>
      <c r="K213" s="191"/>
      <c r="L213" s="139"/>
    </row>
    <row r="214" spans="1:12" s="30" customFormat="1" ht="14.25" customHeight="1">
      <c r="A214" s="152"/>
      <c r="B214" s="225"/>
      <c r="C214" s="198"/>
      <c r="D214" s="57">
        <v>2016</v>
      </c>
      <c r="E214" s="58">
        <f t="shared" si="78"/>
        <v>54.5</v>
      </c>
      <c r="F214" s="58">
        <f t="shared" si="78"/>
        <v>0</v>
      </c>
      <c r="G214" s="58">
        <f t="shared" si="78"/>
        <v>0</v>
      </c>
      <c r="H214" s="58">
        <f t="shared" si="78"/>
        <v>54.5</v>
      </c>
      <c r="I214" s="58">
        <f t="shared" si="78"/>
        <v>0</v>
      </c>
      <c r="J214" s="192"/>
      <c r="K214" s="193"/>
      <c r="L214" s="140"/>
    </row>
    <row r="215" spans="1:12" s="30" customFormat="1" ht="14.25" customHeight="1">
      <c r="A215" s="150" t="s">
        <v>190</v>
      </c>
      <c r="B215" s="196" t="s">
        <v>189</v>
      </c>
      <c r="C215" s="196"/>
      <c r="D215" s="57" t="s">
        <v>7</v>
      </c>
      <c r="E215" s="58">
        <f>E219+E223</f>
        <v>157</v>
      </c>
      <c r="F215" s="58">
        <f t="shared" ref="F215:I215" si="79">F219+F223</f>
        <v>0</v>
      </c>
      <c r="G215" s="58">
        <f t="shared" si="79"/>
        <v>0</v>
      </c>
      <c r="H215" s="58">
        <f>H219+H223</f>
        <v>157</v>
      </c>
      <c r="I215" s="58">
        <f t="shared" si="79"/>
        <v>0</v>
      </c>
      <c r="J215" s="188" t="s">
        <v>176</v>
      </c>
      <c r="K215" s="189"/>
      <c r="L215" s="153" t="s">
        <v>296</v>
      </c>
    </row>
    <row r="216" spans="1:12" s="30" customFormat="1" ht="14.25" customHeight="1">
      <c r="A216" s="151"/>
      <c r="B216" s="197"/>
      <c r="C216" s="197"/>
      <c r="D216" s="57">
        <v>2014</v>
      </c>
      <c r="E216" s="58">
        <f t="shared" ref="E216:I218" si="80">E220+E224</f>
        <v>48</v>
      </c>
      <c r="F216" s="58">
        <f t="shared" si="80"/>
        <v>0</v>
      </c>
      <c r="G216" s="58">
        <f t="shared" si="80"/>
        <v>0</v>
      </c>
      <c r="H216" s="58">
        <f t="shared" si="80"/>
        <v>48</v>
      </c>
      <c r="I216" s="58">
        <f t="shared" si="80"/>
        <v>0</v>
      </c>
      <c r="J216" s="190"/>
      <c r="K216" s="191"/>
      <c r="L216" s="154"/>
    </row>
    <row r="217" spans="1:12" s="30" customFormat="1" ht="14.25" customHeight="1">
      <c r="A217" s="151"/>
      <c r="B217" s="197"/>
      <c r="C217" s="197"/>
      <c r="D217" s="57">
        <v>2015</v>
      </c>
      <c r="E217" s="58">
        <f t="shared" si="80"/>
        <v>54.5</v>
      </c>
      <c r="F217" s="58">
        <f t="shared" si="80"/>
        <v>0</v>
      </c>
      <c r="G217" s="58">
        <f t="shared" si="80"/>
        <v>0</v>
      </c>
      <c r="H217" s="58">
        <f t="shared" si="80"/>
        <v>54.5</v>
      </c>
      <c r="I217" s="58">
        <f t="shared" si="80"/>
        <v>0</v>
      </c>
      <c r="J217" s="190"/>
      <c r="K217" s="191"/>
      <c r="L217" s="154"/>
    </row>
    <row r="218" spans="1:12" s="30" customFormat="1" ht="14.25" customHeight="1">
      <c r="A218" s="152"/>
      <c r="B218" s="198"/>
      <c r="C218" s="198"/>
      <c r="D218" s="57">
        <v>2016</v>
      </c>
      <c r="E218" s="58">
        <f t="shared" si="80"/>
        <v>54.5</v>
      </c>
      <c r="F218" s="58">
        <f t="shared" si="80"/>
        <v>0</v>
      </c>
      <c r="G218" s="58">
        <f t="shared" si="80"/>
        <v>0</v>
      </c>
      <c r="H218" s="58">
        <f t="shared" si="80"/>
        <v>54.5</v>
      </c>
      <c r="I218" s="58">
        <f t="shared" si="80"/>
        <v>0</v>
      </c>
      <c r="J218" s="192"/>
      <c r="K218" s="193"/>
      <c r="L218" s="155"/>
    </row>
    <row r="219" spans="1:12" s="30" customFormat="1" ht="35.25" customHeight="1">
      <c r="A219" s="150" t="s">
        <v>191</v>
      </c>
      <c r="B219" s="196" t="s">
        <v>192</v>
      </c>
      <c r="C219" s="196"/>
      <c r="D219" s="57" t="s">
        <v>7</v>
      </c>
      <c r="E219" s="58">
        <f>SUM(E220:E222)</f>
        <v>107</v>
      </c>
      <c r="F219" s="58">
        <f t="shared" ref="F219:I219" si="81">SUM(F220:F222)</f>
        <v>0</v>
      </c>
      <c r="G219" s="58">
        <f t="shared" si="81"/>
        <v>0</v>
      </c>
      <c r="H219" s="58">
        <f t="shared" si="81"/>
        <v>107</v>
      </c>
      <c r="I219" s="58">
        <f t="shared" si="81"/>
        <v>0</v>
      </c>
      <c r="J219" s="57" t="s">
        <v>177</v>
      </c>
      <c r="K219" s="57"/>
      <c r="L219" s="153" t="s">
        <v>296</v>
      </c>
    </row>
    <row r="220" spans="1:12" s="30" customFormat="1" ht="14.25" customHeight="1">
      <c r="A220" s="151"/>
      <c r="B220" s="197"/>
      <c r="C220" s="197"/>
      <c r="D220" s="57">
        <v>2014</v>
      </c>
      <c r="E220" s="58">
        <f>SUM(F220:I220)</f>
        <v>32</v>
      </c>
      <c r="F220" s="58">
        <v>0</v>
      </c>
      <c r="G220" s="58">
        <v>0</v>
      </c>
      <c r="H220" s="58">
        <v>32</v>
      </c>
      <c r="I220" s="58">
        <v>0</v>
      </c>
      <c r="J220" s="57">
        <v>7</v>
      </c>
      <c r="K220" s="57"/>
      <c r="L220" s="154"/>
    </row>
    <row r="221" spans="1:12" s="30" customFormat="1" ht="14.25" customHeight="1">
      <c r="A221" s="151"/>
      <c r="B221" s="197"/>
      <c r="C221" s="197"/>
      <c r="D221" s="57">
        <v>2015</v>
      </c>
      <c r="E221" s="58">
        <f t="shared" ref="E221:E222" si="82">SUM(F221:I221)</f>
        <v>37.5</v>
      </c>
      <c r="F221" s="58">
        <v>0</v>
      </c>
      <c r="G221" s="58">
        <v>0</v>
      </c>
      <c r="H221" s="58">
        <v>37.5</v>
      </c>
      <c r="I221" s="58">
        <v>0</v>
      </c>
      <c r="J221" s="57">
        <v>7</v>
      </c>
      <c r="K221" s="57"/>
      <c r="L221" s="154"/>
    </row>
    <row r="222" spans="1:12" s="30" customFormat="1" ht="14.25" customHeight="1">
      <c r="A222" s="152"/>
      <c r="B222" s="198"/>
      <c r="C222" s="198"/>
      <c r="D222" s="57">
        <v>2016</v>
      </c>
      <c r="E222" s="58">
        <f t="shared" si="82"/>
        <v>37.5</v>
      </c>
      <c r="F222" s="58">
        <v>0</v>
      </c>
      <c r="G222" s="58">
        <v>0</v>
      </c>
      <c r="H222" s="58">
        <v>37.5</v>
      </c>
      <c r="I222" s="58">
        <v>0</v>
      </c>
      <c r="J222" s="57">
        <v>7</v>
      </c>
      <c r="K222" s="57"/>
      <c r="L222" s="155"/>
    </row>
    <row r="223" spans="1:12" s="30" customFormat="1" ht="39.75" customHeight="1">
      <c r="A223" s="150" t="s">
        <v>193</v>
      </c>
      <c r="B223" s="196" t="s">
        <v>194</v>
      </c>
      <c r="C223" s="200"/>
      <c r="D223" s="57" t="s">
        <v>7</v>
      </c>
      <c r="E223" s="58">
        <f>SUM(E224:E226)</f>
        <v>50</v>
      </c>
      <c r="F223" s="58">
        <f t="shared" ref="F223:I223" si="83">SUM(F224:F226)</f>
        <v>0</v>
      </c>
      <c r="G223" s="58">
        <f t="shared" si="83"/>
        <v>0</v>
      </c>
      <c r="H223" s="58">
        <f t="shared" si="83"/>
        <v>50</v>
      </c>
      <c r="I223" s="58">
        <f t="shared" si="83"/>
        <v>0</v>
      </c>
      <c r="J223" s="59" t="s">
        <v>178</v>
      </c>
      <c r="K223" s="60"/>
      <c r="L223" s="135" t="s">
        <v>93</v>
      </c>
    </row>
    <row r="224" spans="1:12" s="30" customFormat="1" ht="14.25" customHeight="1">
      <c r="A224" s="151"/>
      <c r="B224" s="197"/>
      <c r="C224" s="201"/>
      <c r="D224" s="57">
        <v>2014</v>
      </c>
      <c r="E224" s="58">
        <f>SUM(F224:I224)</f>
        <v>16</v>
      </c>
      <c r="F224" s="61">
        <v>0</v>
      </c>
      <c r="G224" s="61">
        <v>0</v>
      </c>
      <c r="H224" s="61">
        <v>16</v>
      </c>
      <c r="I224" s="61">
        <v>0</v>
      </c>
      <c r="J224" s="59">
        <v>12</v>
      </c>
      <c r="K224" s="60"/>
      <c r="L224" s="136"/>
    </row>
    <row r="225" spans="1:12" s="30" customFormat="1" ht="14.25" customHeight="1">
      <c r="A225" s="151"/>
      <c r="B225" s="197"/>
      <c r="C225" s="201"/>
      <c r="D225" s="57">
        <v>2015</v>
      </c>
      <c r="E225" s="58">
        <f t="shared" ref="E225:E226" si="84">SUM(F225:I225)</f>
        <v>17</v>
      </c>
      <c r="F225" s="61">
        <v>0</v>
      </c>
      <c r="G225" s="61">
        <v>0</v>
      </c>
      <c r="H225" s="61">
        <v>17</v>
      </c>
      <c r="I225" s="61">
        <v>0</v>
      </c>
      <c r="J225" s="59">
        <v>13</v>
      </c>
      <c r="K225" s="60"/>
      <c r="L225" s="136"/>
    </row>
    <row r="226" spans="1:12" s="30" customFormat="1" ht="14.25" customHeight="1">
      <c r="A226" s="152"/>
      <c r="B226" s="198"/>
      <c r="C226" s="202"/>
      <c r="D226" s="57">
        <v>2016</v>
      </c>
      <c r="E226" s="58">
        <f t="shared" si="84"/>
        <v>17</v>
      </c>
      <c r="F226" s="61">
        <v>0</v>
      </c>
      <c r="G226" s="61">
        <v>0</v>
      </c>
      <c r="H226" s="61">
        <v>17</v>
      </c>
      <c r="I226" s="61">
        <v>0</v>
      </c>
      <c r="J226" s="59">
        <v>13</v>
      </c>
      <c r="K226" s="60"/>
      <c r="L226" s="137"/>
    </row>
    <row r="227" spans="1:12" s="30" customFormat="1" ht="14.25" customHeight="1">
      <c r="A227" s="217" t="s">
        <v>201</v>
      </c>
      <c r="B227" s="223" t="s">
        <v>218</v>
      </c>
      <c r="C227" s="200"/>
      <c r="D227" s="57" t="s">
        <v>7</v>
      </c>
      <c r="E227" s="61">
        <f>E231</f>
        <v>201</v>
      </c>
      <c r="F227" s="61">
        <f t="shared" ref="F227:I227" si="85">F231</f>
        <v>0</v>
      </c>
      <c r="G227" s="61">
        <f t="shared" si="85"/>
        <v>0</v>
      </c>
      <c r="H227" s="61">
        <f t="shared" si="85"/>
        <v>201</v>
      </c>
      <c r="I227" s="61">
        <f t="shared" si="85"/>
        <v>0</v>
      </c>
      <c r="J227" s="203"/>
      <c r="K227" s="204"/>
      <c r="L227" s="215"/>
    </row>
    <row r="228" spans="1:12" s="30" customFormat="1" ht="14.25" customHeight="1">
      <c r="A228" s="218"/>
      <c r="B228" s="224"/>
      <c r="C228" s="201"/>
      <c r="D228" s="57">
        <v>2014</v>
      </c>
      <c r="E228" s="61">
        <f t="shared" ref="E228:I230" si="86">E232</f>
        <v>61</v>
      </c>
      <c r="F228" s="61">
        <f t="shared" si="86"/>
        <v>0</v>
      </c>
      <c r="G228" s="61">
        <f t="shared" si="86"/>
        <v>0</v>
      </c>
      <c r="H228" s="61">
        <f t="shared" si="86"/>
        <v>61</v>
      </c>
      <c r="I228" s="61">
        <f t="shared" si="86"/>
        <v>0</v>
      </c>
      <c r="J228" s="205"/>
      <c r="K228" s="206"/>
      <c r="L228" s="215"/>
    </row>
    <row r="229" spans="1:12" s="30" customFormat="1" ht="14.25" customHeight="1">
      <c r="A229" s="218"/>
      <c r="B229" s="224"/>
      <c r="C229" s="201"/>
      <c r="D229" s="57">
        <v>2015</v>
      </c>
      <c r="E229" s="61">
        <f t="shared" si="86"/>
        <v>70</v>
      </c>
      <c r="F229" s="61">
        <f t="shared" si="86"/>
        <v>0</v>
      </c>
      <c r="G229" s="61">
        <f t="shared" si="86"/>
        <v>0</v>
      </c>
      <c r="H229" s="61">
        <f t="shared" si="86"/>
        <v>70</v>
      </c>
      <c r="I229" s="61">
        <f t="shared" si="86"/>
        <v>0</v>
      </c>
      <c r="J229" s="205"/>
      <c r="K229" s="206"/>
      <c r="L229" s="215"/>
    </row>
    <row r="230" spans="1:12" s="30" customFormat="1" ht="14.25" customHeight="1">
      <c r="A230" s="219"/>
      <c r="B230" s="225"/>
      <c r="C230" s="202"/>
      <c r="D230" s="57">
        <v>2016</v>
      </c>
      <c r="E230" s="61">
        <f t="shared" si="86"/>
        <v>70</v>
      </c>
      <c r="F230" s="61">
        <f t="shared" si="86"/>
        <v>0</v>
      </c>
      <c r="G230" s="61">
        <f t="shared" si="86"/>
        <v>0</v>
      </c>
      <c r="H230" s="61">
        <f t="shared" si="86"/>
        <v>70</v>
      </c>
      <c r="I230" s="61">
        <f t="shared" si="86"/>
        <v>0</v>
      </c>
      <c r="J230" s="207"/>
      <c r="K230" s="208"/>
      <c r="L230" s="215"/>
    </row>
    <row r="231" spans="1:12" s="30" customFormat="1" ht="11.25" customHeight="1">
      <c r="A231" s="217" t="s">
        <v>202</v>
      </c>
      <c r="B231" s="196" t="s">
        <v>203</v>
      </c>
      <c r="C231" s="200"/>
      <c r="D231" s="57" t="s">
        <v>7</v>
      </c>
      <c r="E231" s="61">
        <f>E235+E239+E243</f>
        <v>201</v>
      </c>
      <c r="F231" s="61">
        <f t="shared" ref="F231:I231" si="87">F235+F239+F243</f>
        <v>0</v>
      </c>
      <c r="G231" s="61">
        <f t="shared" si="87"/>
        <v>0</v>
      </c>
      <c r="H231" s="61">
        <f t="shared" si="87"/>
        <v>201</v>
      </c>
      <c r="I231" s="61">
        <f t="shared" si="87"/>
        <v>0</v>
      </c>
      <c r="J231" s="203" t="s">
        <v>195</v>
      </c>
      <c r="K231" s="204"/>
      <c r="L231" s="156" t="s">
        <v>297</v>
      </c>
    </row>
    <row r="232" spans="1:12" s="30" customFormat="1" ht="14.25" customHeight="1">
      <c r="A232" s="218"/>
      <c r="B232" s="197"/>
      <c r="C232" s="201"/>
      <c r="D232" s="57">
        <v>2014</v>
      </c>
      <c r="E232" s="61">
        <f t="shared" ref="E232:I234" si="88">E236+E240+E244</f>
        <v>61</v>
      </c>
      <c r="F232" s="61">
        <f t="shared" si="88"/>
        <v>0</v>
      </c>
      <c r="G232" s="61">
        <f t="shared" si="88"/>
        <v>0</v>
      </c>
      <c r="H232" s="61">
        <f t="shared" si="88"/>
        <v>61</v>
      </c>
      <c r="I232" s="61">
        <f t="shared" si="88"/>
        <v>0</v>
      </c>
      <c r="J232" s="205"/>
      <c r="K232" s="206"/>
      <c r="L232" s="157"/>
    </row>
    <row r="233" spans="1:12" s="30" customFormat="1">
      <c r="A233" s="218"/>
      <c r="B233" s="197"/>
      <c r="C233" s="201"/>
      <c r="D233" s="57">
        <v>2015</v>
      </c>
      <c r="E233" s="61">
        <f t="shared" si="88"/>
        <v>70</v>
      </c>
      <c r="F233" s="61">
        <f t="shared" si="88"/>
        <v>0</v>
      </c>
      <c r="G233" s="61">
        <f t="shared" si="88"/>
        <v>0</v>
      </c>
      <c r="H233" s="61">
        <f t="shared" si="88"/>
        <v>70</v>
      </c>
      <c r="I233" s="61">
        <f t="shared" si="88"/>
        <v>0</v>
      </c>
      <c r="J233" s="205"/>
      <c r="K233" s="206"/>
      <c r="L233" s="157"/>
    </row>
    <row r="234" spans="1:12" s="30" customFormat="1">
      <c r="A234" s="219"/>
      <c r="B234" s="198"/>
      <c r="C234" s="202"/>
      <c r="D234" s="57">
        <v>2016</v>
      </c>
      <c r="E234" s="61">
        <f t="shared" si="88"/>
        <v>70</v>
      </c>
      <c r="F234" s="61">
        <f t="shared" si="88"/>
        <v>0</v>
      </c>
      <c r="G234" s="61">
        <f t="shared" si="88"/>
        <v>0</v>
      </c>
      <c r="H234" s="61">
        <f t="shared" si="88"/>
        <v>70</v>
      </c>
      <c r="I234" s="61">
        <f t="shared" si="88"/>
        <v>0</v>
      </c>
      <c r="J234" s="207"/>
      <c r="K234" s="208"/>
      <c r="L234" s="158"/>
    </row>
    <row r="235" spans="1:12" s="30" customFormat="1" ht="30" customHeight="1">
      <c r="A235" s="217" t="s">
        <v>204</v>
      </c>
      <c r="B235" s="196" t="s">
        <v>205</v>
      </c>
      <c r="C235" s="200"/>
      <c r="D235" s="57" t="s">
        <v>7</v>
      </c>
      <c r="E235" s="61">
        <f>SUM(E236:E238)</f>
        <v>170</v>
      </c>
      <c r="F235" s="61">
        <f t="shared" ref="F235:I235" si="89">SUM(F236:F238)</f>
        <v>0</v>
      </c>
      <c r="G235" s="61">
        <f t="shared" si="89"/>
        <v>0</v>
      </c>
      <c r="H235" s="61">
        <f t="shared" si="89"/>
        <v>170</v>
      </c>
      <c r="I235" s="61">
        <f t="shared" si="89"/>
        <v>0</v>
      </c>
      <c r="J235" s="59" t="s">
        <v>197</v>
      </c>
      <c r="K235" s="59"/>
      <c r="L235" s="156" t="s">
        <v>297</v>
      </c>
    </row>
    <row r="236" spans="1:12" s="30" customFormat="1" ht="14.25" customHeight="1">
      <c r="A236" s="218"/>
      <c r="B236" s="197"/>
      <c r="C236" s="201"/>
      <c r="D236" s="57">
        <v>2014</v>
      </c>
      <c r="E236" s="61">
        <f>SUM(F236:I236)</f>
        <v>52</v>
      </c>
      <c r="F236" s="61">
        <v>0</v>
      </c>
      <c r="G236" s="61">
        <v>0</v>
      </c>
      <c r="H236" s="61">
        <v>52</v>
      </c>
      <c r="I236" s="61">
        <v>0</v>
      </c>
      <c r="J236" s="59">
        <v>9</v>
      </c>
      <c r="K236" s="59"/>
      <c r="L236" s="157"/>
    </row>
    <row r="237" spans="1:12" s="30" customFormat="1" ht="14.25" customHeight="1">
      <c r="A237" s="218"/>
      <c r="B237" s="197"/>
      <c r="C237" s="201"/>
      <c r="D237" s="57">
        <v>2015</v>
      </c>
      <c r="E237" s="61">
        <f>SUM(F237:I237)</f>
        <v>59</v>
      </c>
      <c r="F237" s="61">
        <v>0</v>
      </c>
      <c r="G237" s="61">
        <v>0</v>
      </c>
      <c r="H237" s="61">
        <v>59</v>
      </c>
      <c r="I237" s="61">
        <v>0</v>
      </c>
      <c r="J237" s="59">
        <v>9</v>
      </c>
      <c r="K237" s="59"/>
      <c r="L237" s="157"/>
    </row>
    <row r="238" spans="1:12" s="30" customFormat="1" ht="14.25" customHeight="1">
      <c r="A238" s="219"/>
      <c r="B238" s="198"/>
      <c r="C238" s="202"/>
      <c r="D238" s="57">
        <v>2016</v>
      </c>
      <c r="E238" s="61">
        <f>SUM(F238:I238)</f>
        <v>59</v>
      </c>
      <c r="F238" s="61">
        <v>0</v>
      </c>
      <c r="G238" s="61">
        <v>0</v>
      </c>
      <c r="H238" s="61">
        <v>59</v>
      </c>
      <c r="I238" s="61">
        <v>0</v>
      </c>
      <c r="J238" s="59">
        <v>9</v>
      </c>
      <c r="K238" s="59"/>
      <c r="L238" s="158"/>
    </row>
    <row r="239" spans="1:12" s="30" customFormat="1" ht="33.75" customHeight="1">
      <c r="A239" s="217" t="s">
        <v>206</v>
      </c>
      <c r="B239" s="196" t="s">
        <v>207</v>
      </c>
      <c r="C239" s="200"/>
      <c r="D239" s="57" t="s">
        <v>7</v>
      </c>
      <c r="E239" s="61">
        <f>SUM(E240:E242)</f>
        <v>20</v>
      </c>
      <c r="F239" s="61">
        <f t="shared" ref="F239:I239" si="90">SUM(F240:F242)</f>
        <v>0</v>
      </c>
      <c r="G239" s="61">
        <f t="shared" si="90"/>
        <v>0</v>
      </c>
      <c r="H239" s="61">
        <f t="shared" si="90"/>
        <v>20</v>
      </c>
      <c r="I239" s="61">
        <f t="shared" si="90"/>
        <v>0</v>
      </c>
      <c r="J239" s="59" t="s">
        <v>198</v>
      </c>
      <c r="K239" s="59"/>
      <c r="L239" s="180" t="s">
        <v>118</v>
      </c>
    </row>
    <row r="240" spans="1:12" s="30" customFormat="1" ht="14.25" customHeight="1">
      <c r="A240" s="218"/>
      <c r="B240" s="197"/>
      <c r="C240" s="201"/>
      <c r="D240" s="57">
        <v>2014</v>
      </c>
      <c r="E240" s="61">
        <f>SUM(F240:I240)</f>
        <v>6</v>
      </c>
      <c r="F240" s="61">
        <v>0</v>
      </c>
      <c r="G240" s="61">
        <v>0</v>
      </c>
      <c r="H240" s="61">
        <v>6</v>
      </c>
      <c r="I240" s="61">
        <v>0</v>
      </c>
      <c r="J240" s="59">
        <v>10</v>
      </c>
      <c r="K240" s="59"/>
      <c r="L240" s="180"/>
    </row>
    <row r="241" spans="1:12" s="30" customFormat="1" ht="14.25" customHeight="1">
      <c r="A241" s="218"/>
      <c r="B241" s="197"/>
      <c r="C241" s="201"/>
      <c r="D241" s="57">
        <v>2015</v>
      </c>
      <c r="E241" s="61">
        <f t="shared" ref="E241:E242" si="91">SUM(F241:I241)</f>
        <v>7</v>
      </c>
      <c r="F241" s="61">
        <v>0</v>
      </c>
      <c r="G241" s="61">
        <v>0</v>
      </c>
      <c r="H241" s="61">
        <v>7</v>
      </c>
      <c r="I241" s="61">
        <v>0</v>
      </c>
      <c r="J241" s="59">
        <v>10</v>
      </c>
      <c r="K241" s="59"/>
      <c r="L241" s="180"/>
    </row>
    <row r="242" spans="1:12" s="30" customFormat="1" ht="14.25" customHeight="1">
      <c r="A242" s="219"/>
      <c r="B242" s="198"/>
      <c r="C242" s="202"/>
      <c r="D242" s="57">
        <v>2016</v>
      </c>
      <c r="E242" s="61">
        <f t="shared" si="91"/>
        <v>7</v>
      </c>
      <c r="F242" s="61">
        <v>0</v>
      </c>
      <c r="G242" s="61">
        <v>0</v>
      </c>
      <c r="H242" s="61">
        <v>7</v>
      </c>
      <c r="I242" s="61">
        <v>0</v>
      </c>
      <c r="J242" s="59">
        <v>10</v>
      </c>
      <c r="K242" s="59"/>
      <c r="L242" s="180"/>
    </row>
    <row r="243" spans="1:12" s="30" customFormat="1" ht="24" customHeight="1">
      <c r="A243" s="217" t="s">
        <v>208</v>
      </c>
      <c r="B243" s="196" t="s">
        <v>209</v>
      </c>
      <c r="C243" s="200"/>
      <c r="D243" s="57" t="s">
        <v>7</v>
      </c>
      <c r="E243" s="61">
        <f>SUM(E244:E246)</f>
        <v>11</v>
      </c>
      <c r="F243" s="61">
        <f t="shared" ref="F243:I243" si="92">SUM(F244:F246)</f>
        <v>0</v>
      </c>
      <c r="G243" s="61">
        <f t="shared" si="92"/>
        <v>0</v>
      </c>
      <c r="H243" s="61">
        <f t="shared" si="92"/>
        <v>11</v>
      </c>
      <c r="I243" s="61">
        <f t="shared" si="92"/>
        <v>0</v>
      </c>
      <c r="J243" s="59" t="s">
        <v>199</v>
      </c>
      <c r="K243" s="59"/>
      <c r="L243" s="180" t="s">
        <v>200</v>
      </c>
    </row>
    <row r="244" spans="1:12" s="30" customFormat="1" ht="14.25" customHeight="1">
      <c r="A244" s="218"/>
      <c r="B244" s="197"/>
      <c r="C244" s="201"/>
      <c r="D244" s="57">
        <v>2014</v>
      </c>
      <c r="E244" s="61">
        <f>SUM(F244:I244)</f>
        <v>3</v>
      </c>
      <c r="F244" s="61">
        <v>0</v>
      </c>
      <c r="G244" s="61">
        <v>0</v>
      </c>
      <c r="H244" s="61">
        <v>3</v>
      </c>
      <c r="I244" s="61">
        <v>0</v>
      </c>
      <c r="J244" s="59">
        <v>55</v>
      </c>
      <c r="K244" s="59"/>
      <c r="L244" s="180"/>
    </row>
    <row r="245" spans="1:12" s="30" customFormat="1" ht="14.25" customHeight="1">
      <c r="A245" s="218"/>
      <c r="B245" s="197"/>
      <c r="C245" s="201"/>
      <c r="D245" s="57">
        <v>2015</v>
      </c>
      <c r="E245" s="61">
        <f t="shared" ref="E245:E246" si="93">SUM(F245:I245)</f>
        <v>4</v>
      </c>
      <c r="F245" s="61">
        <v>0</v>
      </c>
      <c r="G245" s="61">
        <v>0</v>
      </c>
      <c r="H245" s="61">
        <v>4</v>
      </c>
      <c r="I245" s="61">
        <v>0</v>
      </c>
      <c r="J245" s="59">
        <v>60</v>
      </c>
      <c r="K245" s="59"/>
      <c r="L245" s="180"/>
    </row>
    <row r="246" spans="1:12" s="30" customFormat="1" ht="14.25" customHeight="1">
      <c r="A246" s="219"/>
      <c r="B246" s="198"/>
      <c r="C246" s="202"/>
      <c r="D246" s="57">
        <v>2016</v>
      </c>
      <c r="E246" s="61">
        <f t="shared" si="93"/>
        <v>4</v>
      </c>
      <c r="F246" s="61">
        <v>0</v>
      </c>
      <c r="G246" s="61">
        <v>0</v>
      </c>
      <c r="H246" s="61">
        <v>4</v>
      </c>
      <c r="I246" s="61">
        <v>0</v>
      </c>
      <c r="J246" s="59">
        <v>60</v>
      </c>
      <c r="K246" s="59"/>
      <c r="L246" s="180"/>
    </row>
    <row r="247" spans="1:12" s="30" customFormat="1" ht="14.25" customHeight="1">
      <c r="A247" s="217" t="s">
        <v>219</v>
      </c>
      <c r="B247" s="223" t="s">
        <v>273</v>
      </c>
      <c r="C247" s="200"/>
      <c r="D247" s="57" t="s">
        <v>7</v>
      </c>
      <c r="E247" s="61">
        <f>E251</f>
        <v>54</v>
      </c>
      <c r="F247" s="61">
        <f t="shared" ref="F247:I247" si="94">F251</f>
        <v>0</v>
      </c>
      <c r="G247" s="61">
        <f t="shared" si="94"/>
        <v>0</v>
      </c>
      <c r="H247" s="61">
        <f t="shared" si="94"/>
        <v>54</v>
      </c>
      <c r="I247" s="61">
        <f t="shared" si="94"/>
        <v>0</v>
      </c>
      <c r="J247" s="203"/>
      <c r="K247" s="204"/>
      <c r="L247" s="216"/>
    </row>
    <row r="248" spans="1:12" s="30" customFormat="1" ht="14.25" customHeight="1">
      <c r="A248" s="218"/>
      <c r="B248" s="224"/>
      <c r="C248" s="201"/>
      <c r="D248" s="57">
        <v>2014</v>
      </c>
      <c r="E248" s="61">
        <f t="shared" ref="E248:I251" si="95">E252</f>
        <v>14</v>
      </c>
      <c r="F248" s="61">
        <f t="shared" si="95"/>
        <v>0</v>
      </c>
      <c r="G248" s="61">
        <f t="shared" si="95"/>
        <v>0</v>
      </c>
      <c r="H248" s="61">
        <f t="shared" si="95"/>
        <v>14</v>
      </c>
      <c r="I248" s="61">
        <f t="shared" si="95"/>
        <v>0</v>
      </c>
      <c r="J248" s="205"/>
      <c r="K248" s="206"/>
      <c r="L248" s="216"/>
    </row>
    <row r="249" spans="1:12" s="30" customFormat="1" ht="14.25" customHeight="1">
      <c r="A249" s="218"/>
      <c r="B249" s="224"/>
      <c r="C249" s="201"/>
      <c r="D249" s="57">
        <v>2015</v>
      </c>
      <c r="E249" s="61">
        <f t="shared" si="95"/>
        <v>20</v>
      </c>
      <c r="F249" s="61">
        <f t="shared" si="95"/>
        <v>0</v>
      </c>
      <c r="G249" s="61">
        <f t="shared" si="95"/>
        <v>0</v>
      </c>
      <c r="H249" s="61">
        <f t="shared" si="95"/>
        <v>20</v>
      </c>
      <c r="I249" s="61">
        <f t="shared" si="95"/>
        <v>0</v>
      </c>
      <c r="J249" s="205"/>
      <c r="K249" s="206"/>
      <c r="L249" s="216"/>
    </row>
    <row r="250" spans="1:12" s="30" customFormat="1" ht="14.25" customHeight="1">
      <c r="A250" s="219"/>
      <c r="B250" s="225"/>
      <c r="C250" s="202"/>
      <c r="D250" s="57">
        <v>2016</v>
      </c>
      <c r="E250" s="61">
        <f t="shared" si="95"/>
        <v>20</v>
      </c>
      <c r="F250" s="61">
        <f t="shared" si="95"/>
        <v>0</v>
      </c>
      <c r="G250" s="61">
        <f t="shared" si="95"/>
        <v>0</v>
      </c>
      <c r="H250" s="61">
        <f t="shared" si="95"/>
        <v>20</v>
      </c>
      <c r="I250" s="61">
        <f t="shared" si="95"/>
        <v>0</v>
      </c>
      <c r="J250" s="207"/>
      <c r="K250" s="208"/>
      <c r="L250" s="216"/>
    </row>
    <row r="251" spans="1:12" s="30" customFormat="1" ht="14.25" customHeight="1">
      <c r="A251" s="217" t="s">
        <v>220</v>
      </c>
      <c r="B251" s="196" t="s">
        <v>276</v>
      </c>
      <c r="C251" s="200"/>
      <c r="D251" s="57" t="s">
        <v>7</v>
      </c>
      <c r="E251" s="61">
        <f>E255</f>
        <v>54</v>
      </c>
      <c r="F251" s="61">
        <f t="shared" si="95"/>
        <v>0</v>
      </c>
      <c r="G251" s="61">
        <f t="shared" si="95"/>
        <v>0</v>
      </c>
      <c r="H251" s="61">
        <f t="shared" si="95"/>
        <v>54</v>
      </c>
      <c r="I251" s="61">
        <f t="shared" si="95"/>
        <v>0</v>
      </c>
      <c r="J251" s="209" t="s">
        <v>210</v>
      </c>
      <c r="K251" s="210"/>
      <c r="L251" s="180" t="s">
        <v>298</v>
      </c>
    </row>
    <row r="252" spans="1:12" s="30" customFormat="1" ht="14.25" customHeight="1">
      <c r="A252" s="218"/>
      <c r="B252" s="197"/>
      <c r="C252" s="201"/>
      <c r="D252" s="57">
        <v>2014</v>
      </c>
      <c r="E252" s="61">
        <f t="shared" ref="E252:I254" si="96">E256</f>
        <v>14</v>
      </c>
      <c r="F252" s="61">
        <f t="shared" si="96"/>
        <v>0</v>
      </c>
      <c r="G252" s="61">
        <f t="shared" si="96"/>
        <v>0</v>
      </c>
      <c r="H252" s="61">
        <f t="shared" si="96"/>
        <v>14</v>
      </c>
      <c r="I252" s="61">
        <f t="shared" si="96"/>
        <v>0</v>
      </c>
      <c r="J252" s="211"/>
      <c r="K252" s="212"/>
      <c r="L252" s="180"/>
    </row>
    <row r="253" spans="1:12" s="30" customFormat="1" ht="14.25" customHeight="1">
      <c r="A253" s="218"/>
      <c r="B253" s="197"/>
      <c r="C253" s="201"/>
      <c r="D253" s="57">
        <v>2015</v>
      </c>
      <c r="E253" s="61">
        <f t="shared" si="96"/>
        <v>20</v>
      </c>
      <c r="F253" s="61">
        <f t="shared" si="96"/>
        <v>0</v>
      </c>
      <c r="G253" s="61">
        <f t="shared" si="96"/>
        <v>0</v>
      </c>
      <c r="H253" s="61">
        <f t="shared" si="96"/>
        <v>20</v>
      </c>
      <c r="I253" s="61">
        <f t="shared" si="96"/>
        <v>0</v>
      </c>
      <c r="J253" s="211"/>
      <c r="K253" s="212"/>
      <c r="L253" s="180"/>
    </row>
    <row r="254" spans="1:12" s="30" customFormat="1" ht="14.25" customHeight="1">
      <c r="A254" s="219"/>
      <c r="B254" s="198"/>
      <c r="C254" s="202"/>
      <c r="D254" s="57">
        <v>2016</v>
      </c>
      <c r="E254" s="61">
        <f t="shared" si="96"/>
        <v>20</v>
      </c>
      <c r="F254" s="61">
        <f t="shared" si="96"/>
        <v>0</v>
      </c>
      <c r="G254" s="61">
        <f t="shared" si="96"/>
        <v>0</v>
      </c>
      <c r="H254" s="61">
        <f t="shared" si="96"/>
        <v>20</v>
      </c>
      <c r="I254" s="61">
        <f t="shared" si="96"/>
        <v>0</v>
      </c>
      <c r="J254" s="213"/>
      <c r="K254" s="214"/>
      <c r="L254" s="180"/>
    </row>
    <row r="255" spans="1:12" s="30" customFormat="1" ht="44.25" customHeight="1">
      <c r="A255" s="220" t="s">
        <v>274</v>
      </c>
      <c r="B255" s="199" t="s">
        <v>275</v>
      </c>
      <c r="C255" s="222"/>
      <c r="D255" s="57" t="s">
        <v>7</v>
      </c>
      <c r="E255" s="61">
        <f>SUM(E256:E258)</f>
        <v>54</v>
      </c>
      <c r="F255" s="61">
        <f t="shared" ref="F255:I255" si="97">SUM(F256:F258)</f>
        <v>0</v>
      </c>
      <c r="G255" s="61">
        <f t="shared" si="97"/>
        <v>0</v>
      </c>
      <c r="H255" s="61">
        <f t="shared" si="97"/>
        <v>54</v>
      </c>
      <c r="I255" s="61">
        <f t="shared" si="97"/>
        <v>0</v>
      </c>
      <c r="J255" s="59" t="s">
        <v>211</v>
      </c>
      <c r="K255" s="59"/>
      <c r="L255" s="180" t="s">
        <v>298</v>
      </c>
    </row>
    <row r="256" spans="1:12" s="30" customFormat="1" ht="14.25" customHeight="1">
      <c r="A256" s="220"/>
      <c r="B256" s="199"/>
      <c r="C256" s="222"/>
      <c r="D256" s="57">
        <v>2014</v>
      </c>
      <c r="E256" s="61">
        <f>SUM(F256:I256)</f>
        <v>14</v>
      </c>
      <c r="F256" s="61">
        <v>0</v>
      </c>
      <c r="G256" s="61">
        <v>0</v>
      </c>
      <c r="H256" s="61">
        <v>14</v>
      </c>
      <c r="I256" s="61">
        <v>0</v>
      </c>
      <c r="J256" s="59">
        <v>2</v>
      </c>
      <c r="K256" s="59"/>
      <c r="L256" s="180"/>
    </row>
    <row r="257" spans="1:12" s="30" customFormat="1" ht="14.25" customHeight="1">
      <c r="A257" s="220"/>
      <c r="B257" s="199"/>
      <c r="C257" s="222"/>
      <c r="D257" s="57">
        <v>2015</v>
      </c>
      <c r="E257" s="61">
        <f t="shared" ref="E257:E258" si="98">SUM(F257:I257)</f>
        <v>20</v>
      </c>
      <c r="F257" s="61">
        <v>0</v>
      </c>
      <c r="G257" s="61">
        <v>0</v>
      </c>
      <c r="H257" s="61">
        <v>20</v>
      </c>
      <c r="I257" s="61">
        <v>0</v>
      </c>
      <c r="J257" s="59">
        <v>2</v>
      </c>
      <c r="K257" s="59"/>
      <c r="L257" s="180"/>
    </row>
    <row r="258" spans="1:12" s="30" customFormat="1" ht="14.25" customHeight="1">
      <c r="A258" s="220"/>
      <c r="B258" s="199"/>
      <c r="C258" s="222"/>
      <c r="D258" s="57">
        <v>2016</v>
      </c>
      <c r="E258" s="61">
        <f t="shared" si="98"/>
        <v>20</v>
      </c>
      <c r="F258" s="61">
        <v>0</v>
      </c>
      <c r="G258" s="61">
        <v>0</v>
      </c>
      <c r="H258" s="61">
        <v>20</v>
      </c>
      <c r="I258" s="61">
        <v>0</v>
      </c>
      <c r="J258" s="59">
        <v>2</v>
      </c>
      <c r="K258" s="59"/>
      <c r="L258" s="180"/>
    </row>
    <row r="259" spans="1:12" s="30" customFormat="1">
      <c r="A259" s="31"/>
      <c r="B259" s="32"/>
      <c r="D259" s="32"/>
      <c r="J259" s="32"/>
      <c r="K259" s="33"/>
    </row>
    <row r="260" spans="1:12" s="30" customFormat="1">
      <c r="A260" s="31"/>
      <c r="B260" s="32"/>
      <c r="D260" s="32"/>
      <c r="J260" s="32"/>
      <c r="K260" s="33"/>
    </row>
  </sheetData>
  <autoFilter ref="A5:L258">
    <filterColumn colId="3" showButton="0"/>
    <filterColumn colId="4" showButton="0"/>
    <filterColumn colId="5" showButton="0"/>
    <filterColumn colId="9" showButton="0"/>
    <filterColumn colId="10" showButton="0"/>
  </autoFilter>
  <mergeCells count="278">
    <mergeCell ref="A103:A106"/>
    <mergeCell ref="B103:B106"/>
    <mergeCell ref="A107:A110"/>
    <mergeCell ref="B107:B110"/>
    <mergeCell ref="J107:K110"/>
    <mergeCell ref="C103:C106"/>
    <mergeCell ref="L103:L106"/>
    <mergeCell ref="J103:K106"/>
    <mergeCell ref="A99:A102"/>
    <mergeCell ref="B99:B102"/>
    <mergeCell ref="C99:C102"/>
    <mergeCell ref="J99:K102"/>
    <mergeCell ref="L99:L102"/>
    <mergeCell ref="A219:A222"/>
    <mergeCell ref="A223:A226"/>
    <mergeCell ref="A227:A230"/>
    <mergeCell ref="A231:A234"/>
    <mergeCell ref="A119:A122"/>
    <mergeCell ref="B119:B122"/>
    <mergeCell ref="C119:C122"/>
    <mergeCell ref="A127:A130"/>
    <mergeCell ref="B127:B130"/>
    <mergeCell ref="C127:C130"/>
    <mergeCell ref="A123:A126"/>
    <mergeCell ref="B123:B126"/>
    <mergeCell ref="C123:C126"/>
    <mergeCell ref="A151:A154"/>
    <mergeCell ref="A155:A158"/>
    <mergeCell ref="A159:A162"/>
    <mergeCell ref="A163:A166"/>
    <mergeCell ref="A167:A170"/>
    <mergeCell ref="B135:B138"/>
    <mergeCell ref="B139:B142"/>
    <mergeCell ref="B143:B146"/>
    <mergeCell ref="B147:B150"/>
    <mergeCell ref="B151:B154"/>
    <mergeCell ref="B155:B158"/>
    <mergeCell ref="B111:B114"/>
    <mergeCell ref="C111:C114"/>
    <mergeCell ref="A171:A174"/>
    <mergeCell ref="B171:B174"/>
    <mergeCell ref="C171:C174"/>
    <mergeCell ref="L131:L134"/>
    <mergeCell ref="A207:A210"/>
    <mergeCell ref="A211:A214"/>
    <mergeCell ref="A215:A218"/>
    <mergeCell ref="B203:B206"/>
    <mergeCell ref="L187:L190"/>
    <mergeCell ref="A183:A186"/>
    <mergeCell ref="B183:B186"/>
    <mergeCell ref="L183:L186"/>
    <mergeCell ref="L191:L194"/>
    <mergeCell ref="L195:L198"/>
    <mergeCell ref="L199:L202"/>
    <mergeCell ref="L203:L206"/>
    <mergeCell ref="L211:L214"/>
    <mergeCell ref="L215:L218"/>
    <mergeCell ref="A135:A138"/>
    <mergeCell ref="A139:A142"/>
    <mergeCell ref="A143:A146"/>
    <mergeCell ref="A147:A150"/>
    <mergeCell ref="B51:B54"/>
    <mergeCell ref="C51:C54"/>
    <mergeCell ref="C39:C42"/>
    <mergeCell ref="J1:L1"/>
    <mergeCell ref="B179:B182"/>
    <mergeCell ref="J175:K178"/>
    <mergeCell ref="L175:L178"/>
    <mergeCell ref="A175:A178"/>
    <mergeCell ref="B175:B178"/>
    <mergeCell ref="A39:A42"/>
    <mergeCell ref="B39:B42"/>
    <mergeCell ref="L39:L42"/>
    <mergeCell ref="J171:K174"/>
    <mergeCell ref="J179:K182"/>
    <mergeCell ref="L179:L182"/>
    <mergeCell ref="B115:B118"/>
    <mergeCell ref="L115:L118"/>
    <mergeCell ref="A115:A118"/>
    <mergeCell ref="C107:C110"/>
    <mergeCell ref="C115:C118"/>
    <mergeCell ref="A111:A114"/>
    <mergeCell ref="A51:A54"/>
    <mergeCell ref="A31:A34"/>
    <mergeCell ref="B31:B34"/>
    <mergeCell ref="L31:L34"/>
    <mergeCell ref="B35:B38"/>
    <mergeCell ref="A35:A38"/>
    <mergeCell ref="C35:C38"/>
    <mergeCell ref="L35:L38"/>
    <mergeCell ref="A43:A46"/>
    <mergeCell ref="B43:B46"/>
    <mergeCell ref="C43:C46"/>
    <mergeCell ref="A47:A50"/>
    <mergeCell ref="B47:B50"/>
    <mergeCell ref="C47:C50"/>
    <mergeCell ref="C31:C34"/>
    <mergeCell ref="J43:K46"/>
    <mergeCell ref="L43:L46"/>
    <mergeCell ref="J47:K50"/>
    <mergeCell ref="L47:L50"/>
    <mergeCell ref="A3:L3"/>
    <mergeCell ref="J15:K18"/>
    <mergeCell ref="J7:K10"/>
    <mergeCell ref="J11:K14"/>
    <mergeCell ref="L5:L6"/>
    <mergeCell ref="L7:L10"/>
    <mergeCell ref="A11:A14"/>
    <mergeCell ref="B11:B14"/>
    <mergeCell ref="C11:C14"/>
    <mergeCell ref="L11:L14"/>
    <mergeCell ref="A15:A18"/>
    <mergeCell ref="B15:B18"/>
    <mergeCell ref="C15:C18"/>
    <mergeCell ref="D5:I5"/>
    <mergeCell ref="A5:A6"/>
    <mergeCell ref="B5:B6"/>
    <mergeCell ref="C5:C6"/>
    <mergeCell ref="J5:K5"/>
    <mergeCell ref="A27:A30"/>
    <mergeCell ref="B27:B30"/>
    <mergeCell ref="C27:C30"/>
    <mergeCell ref="A7:A10"/>
    <mergeCell ref="L27:L30"/>
    <mergeCell ref="B7:B10"/>
    <mergeCell ref="C7:C10"/>
    <mergeCell ref="L15:L18"/>
    <mergeCell ref="A19:A22"/>
    <mergeCell ref="B19:B22"/>
    <mergeCell ref="L19:L22"/>
    <mergeCell ref="J19:K22"/>
    <mergeCell ref="A23:A26"/>
    <mergeCell ref="B23:B26"/>
    <mergeCell ref="C23:C26"/>
    <mergeCell ref="L23:L26"/>
    <mergeCell ref="A95:A98"/>
    <mergeCell ref="B75:B78"/>
    <mergeCell ref="B79:B82"/>
    <mergeCell ref="B87:B90"/>
    <mergeCell ref="B91:B94"/>
    <mergeCell ref="B95:B98"/>
    <mergeCell ref="C91:C94"/>
    <mergeCell ref="C95:C98"/>
    <mergeCell ref="A83:A86"/>
    <mergeCell ref="B83:B86"/>
    <mergeCell ref="A75:A78"/>
    <mergeCell ref="A79:A82"/>
    <mergeCell ref="A87:A90"/>
    <mergeCell ref="C75:C78"/>
    <mergeCell ref="C79:C82"/>
    <mergeCell ref="C87:C90"/>
    <mergeCell ref="L71:L74"/>
    <mergeCell ref="L75:L78"/>
    <mergeCell ref="J51:K51"/>
    <mergeCell ref="J59:K62"/>
    <mergeCell ref="J63:K66"/>
    <mergeCell ref="J71:K74"/>
    <mergeCell ref="J91:K94"/>
    <mergeCell ref="J87:K90"/>
    <mergeCell ref="A91:A94"/>
    <mergeCell ref="A67:A70"/>
    <mergeCell ref="A71:A74"/>
    <mergeCell ref="B67:B70"/>
    <mergeCell ref="B71:B74"/>
    <mergeCell ref="C67:C70"/>
    <mergeCell ref="C71:C74"/>
    <mergeCell ref="A55:A58"/>
    <mergeCell ref="B55:B58"/>
    <mergeCell ref="C55:C58"/>
    <mergeCell ref="A59:A62"/>
    <mergeCell ref="B59:B62"/>
    <mergeCell ref="C59:C62"/>
    <mergeCell ref="A63:A66"/>
    <mergeCell ref="B63:B66"/>
    <mergeCell ref="C63:C66"/>
    <mergeCell ref="L51:L54"/>
    <mergeCell ref="L55:L58"/>
    <mergeCell ref="L59:L62"/>
    <mergeCell ref="L63:L66"/>
    <mergeCell ref="L67:L70"/>
    <mergeCell ref="A235:A238"/>
    <mergeCell ref="A239:A242"/>
    <mergeCell ref="A243:A246"/>
    <mergeCell ref="A247:A250"/>
    <mergeCell ref="B219:B222"/>
    <mergeCell ref="B223:B226"/>
    <mergeCell ref="B227:B230"/>
    <mergeCell ref="B231:B234"/>
    <mergeCell ref="B235:B238"/>
    <mergeCell ref="B239:B242"/>
    <mergeCell ref="B243:B246"/>
    <mergeCell ref="B247:B250"/>
    <mergeCell ref="C247:C250"/>
    <mergeCell ref="B159:B162"/>
    <mergeCell ref="B163:B166"/>
    <mergeCell ref="B167:B170"/>
    <mergeCell ref="L143:L146"/>
    <mergeCell ref="L147:L150"/>
    <mergeCell ref="L151:L154"/>
    <mergeCell ref="A251:A254"/>
    <mergeCell ref="A255:A258"/>
    <mergeCell ref="L171:L174"/>
    <mergeCell ref="L107:L110"/>
    <mergeCell ref="L111:L114"/>
    <mergeCell ref="L119:L122"/>
    <mergeCell ref="L123:L126"/>
    <mergeCell ref="L127:L130"/>
    <mergeCell ref="A179:A182"/>
    <mergeCell ref="A131:A134"/>
    <mergeCell ref="B131:B134"/>
    <mergeCell ref="A187:A190"/>
    <mergeCell ref="B187:B190"/>
    <mergeCell ref="A191:A194"/>
    <mergeCell ref="B191:B194"/>
    <mergeCell ref="A195:A198"/>
    <mergeCell ref="A199:A202"/>
    <mergeCell ref="A203:A206"/>
    <mergeCell ref="B195:B198"/>
    <mergeCell ref="B199:B202"/>
    <mergeCell ref="C255:C258"/>
    <mergeCell ref="B207:B210"/>
    <mergeCell ref="B211:B214"/>
    <mergeCell ref="B215:B218"/>
    <mergeCell ref="C131:C134"/>
    <mergeCell ref="L223:L226"/>
    <mergeCell ref="L227:L230"/>
    <mergeCell ref="L231:L234"/>
    <mergeCell ref="L235:L238"/>
    <mergeCell ref="L239:L242"/>
    <mergeCell ref="L243:L246"/>
    <mergeCell ref="L247:L250"/>
    <mergeCell ref="C195:C198"/>
    <mergeCell ref="C199:C202"/>
    <mergeCell ref="C203:C206"/>
    <mergeCell ref="C207:C210"/>
    <mergeCell ref="C211:C214"/>
    <mergeCell ref="C215:C218"/>
    <mergeCell ref="C219:C222"/>
    <mergeCell ref="C223:C226"/>
    <mergeCell ref="C227:C230"/>
    <mergeCell ref="C231:C234"/>
    <mergeCell ref="C235:C238"/>
    <mergeCell ref="C239:C242"/>
    <mergeCell ref="C243:C246"/>
    <mergeCell ref="J135:K138"/>
    <mergeCell ref="L135:L138"/>
    <mergeCell ref="L139:L142"/>
    <mergeCell ref="B251:B254"/>
    <mergeCell ref="B255:B258"/>
    <mergeCell ref="C251:C254"/>
    <mergeCell ref="L251:L254"/>
    <mergeCell ref="L255:L258"/>
    <mergeCell ref="J227:K230"/>
    <mergeCell ref="J231:K234"/>
    <mergeCell ref="J247:K250"/>
    <mergeCell ref="J251:K254"/>
    <mergeCell ref="L83:L86"/>
    <mergeCell ref="L219:L222"/>
    <mergeCell ref="L79:L82"/>
    <mergeCell ref="L87:L90"/>
    <mergeCell ref="L91:L94"/>
    <mergeCell ref="L95:L98"/>
    <mergeCell ref="J75:K78"/>
    <mergeCell ref="J195:K198"/>
    <mergeCell ref="J199:K202"/>
    <mergeCell ref="J211:K214"/>
    <mergeCell ref="J215:K218"/>
    <mergeCell ref="J83:K83"/>
    <mergeCell ref="J84:K84"/>
    <mergeCell ref="J85:K85"/>
    <mergeCell ref="J86:K86"/>
    <mergeCell ref="J139:K142"/>
    <mergeCell ref="J159:K162"/>
    <mergeCell ref="J163:K166"/>
    <mergeCell ref="L155:L158"/>
    <mergeCell ref="L159:L162"/>
    <mergeCell ref="L163:L166"/>
    <mergeCell ref="L167:L170"/>
  </mergeCells>
  <printOptions horizontalCentered="1" verticalCentered="1"/>
  <pageMargins left="0.51181102362204722" right="0.51181102362204722" top="0.74803149606299213" bottom="0.55118110236220474" header="0.31496062992125984" footer="0.31496062992125984"/>
  <pageSetup paperSize="9" scale="49" fitToHeight="3" orientation="portrait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1</cp:lastModifiedBy>
  <cp:lastPrinted>2014-07-04T08:45:09Z</cp:lastPrinted>
  <dcterms:created xsi:type="dcterms:W3CDTF">2013-06-06T11:09:14Z</dcterms:created>
  <dcterms:modified xsi:type="dcterms:W3CDTF">2014-07-04T09:01:15Z</dcterms:modified>
</cp:coreProperties>
</file>